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HR Consulting Services\Workers' Compensation\TTD-TPD Spreadsheets\"/>
    </mc:Choice>
  </mc:AlternateContent>
  <xr:revisionPtr revIDLastSave="0" documentId="8_{7C8183A1-A6AC-4514-8C45-BFE8EC812372}" xr6:coauthVersionLast="47" xr6:coauthVersionMax="47" xr10:uidLastSave="{00000000-0000-0000-0000-000000000000}"/>
  <bookViews>
    <workbookView xWindow="-28920" yWindow="-120" windowWidth="29040" windowHeight="15720" activeTab="1" xr2:uid="{22715700-CABF-4DA7-A4D0-6AF1D3D55AAE}"/>
  </bookViews>
  <sheets>
    <sheet name="TTD 26" sheetId="1" r:id="rId1"/>
    <sheet name="TPD 26"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2" l="1"/>
  <c r="L3" i="2"/>
  <c r="L4" i="2"/>
  <c r="L5" i="2"/>
  <c r="L6" i="2"/>
  <c r="F66" i="2"/>
  <c r="H65" i="2"/>
  <c r="G65" i="2"/>
  <c r="F65" i="2"/>
  <c r="H64" i="2"/>
  <c r="G64" i="2"/>
  <c r="F64" i="2"/>
  <c r="H63" i="2"/>
  <c r="G63" i="2"/>
  <c r="F63" i="2"/>
  <c r="H62" i="2"/>
  <c r="G62" i="2"/>
  <c r="F62" i="2"/>
  <c r="H61" i="2"/>
  <c r="G61" i="2"/>
  <c r="F61" i="2"/>
  <c r="H60" i="2"/>
  <c r="G60" i="2"/>
  <c r="F60" i="2"/>
  <c r="H59" i="2"/>
  <c r="F59" i="2"/>
  <c r="G58" i="2"/>
  <c r="F58" i="2"/>
  <c r="H57" i="2"/>
  <c r="G57" i="2"/>
  <c r="F57" i="2"/>
  <c r="H56" i="2"/>
  <c r="G56" i="2"/>
  <c r="F56" i="2"/>
  <c r="H55" i="2"/>
  <c r="G55" i="2"/>
  <c r="F55" i="2"/>
  <c r="H54" i="2"/>
  <c r="G54" i="2"/>
  <c r="F54" i="2"/>
  <c r="H53" i="2"/>
  <c r="G53" i="2"/>
  <c r="F53" i="2"/>
  <c r="H52" i="2"/>
  <c r="G52" i="2"/>
  <c r="F52" i="2"/>
  <c r="F51" i="2"/>
  <c r="H50" i="2"/>
  <c r="G50" i="2"/>
  <c r="F50" i="2"/>
  <c r="H49" i="2"/>
  <c r="G49" i="2"/>
  <c r="F49" i="2"/>
  <c r="H48" i="2"/>
  <c r="G48" i="2"/>
  <c r="F48" i="2"/>
  <c r="H47" i="2"/>
  <c r="G47" i="2"/>
  <c r="F47" i="2"/>
  <c r="H46" i="2"/>
  <c r="G46" i="2"/>
  <c r="F46" i="2"/>
  <c r="H45" i="2"/>
  <c r="G45" i="2"/>
  <c r="F45" i="2"/>
  <c r="F44" i="2"/>
  <c r="H43" i="2"/>
  <c r="G43" i="2"/>
  <c r="F43" i="2"/>
  <c r="H42" i="2"/>
  <c r="G42" i="2"/>
  <c r="F42" i="2"/>
  <c r="H41" i="2"/>
  <c r="G41" i="2"/>
  <c r="F41" i="2"/>
  <c r="H40" i="2"/>
  <c r="G40" i="2"/>
  <c r="F40" i="2"/>
  <c r="H39" i="2"/>
  <c r="G39" i="2"/>
  <c r="F39" i="2"/>
  <c r="H38" i="2"/>
  <c r="G38" i="2"/>
  <c r="F38" i="2"/>
  <c r="H37" i="2"/>
  <c r="F37" i="2"/>
  <c r="G36" i="2"/>
  <c r="F36" i="2"/>
  <c r="H35" i="2"/>
  <c r="G35" i="2"/>
  <c r="F35" i="2"/>
  <c r="H34" i="2"/>
  <c r="G34" i="2"/>
  <c r="F34" i="2"/>
  <c r="H33" i="2"/>
  <c r="G33" i="2"/>
  <c r="F33" i="2"/>
  <c r="H32" i="2"/>
  <c r="G32" i="2"/>
  <c r="F32" i="2"/>
  <c r="H31" i="2"/>
  <c r="G31" i="2"/>
  <c r="F31" i="2"/>
  <c r="H30" i="2"/>
  <c r="G30" i="2"/>
  <c r="F30" i="2"/>
  <c r="F29" i="2"/>
  <c r="H28" i="2"/>
  <c r="G28" i="2"/>
  <c r="F28" i="2"/>
  <c r="H27" i="2"/>
  <c r="G27" i="2"/>
  <c r="F27" i="2"/>
  <c r="H26" i="2"/>
  <c r="G26" i="2"/>
  <c r="F26" i="2"/>
  <c r="H25" i="2"/>
  <c r="G25" i="2"/>
  <c r="F25" i="2"/>
  <c r="H24" i="2"/>
  <c r="G24" i="2"/>
  <c r="F24" i="2"/>
  <c r="H23" i="2"/>
  <c r="G23" i="2"/>
  <c r="F23" i="2"/>
  <c r="F22" i="2"/>
  <c r="H21" i="2"/>
  <c r="G21" i="2"/>
  <c r="F21" i="2"/>
  <c r="H20" i="2"/>
  <c r="G20" i="2"/>
  <c r="F20" i="2"/>
  <c r="H19" i="2"/>
  <c r="G19" i="2"/>
  <c r="F19" i="2"/>
  <c r="H18" i="2"/>
  <c r="G18" i="2"/>
  <c r="F18" i="2"/>
  <c r="H17" i="2"/>
  <c r="G17" i="2"/>
  <c r="F17" i="2"/>
  <c r="H16" i="2"/>
  <c r="G16" i="2"/>
  <c r="F16" i="2"/>
  <c r="H15" i="2"/>
  <c r="F15" i="2"/>
  <c r="F12" i="2"/>
  <c r="H66" i="2" s="1"/>
  <c r="L1" i="2"/>
  <c r="G29" i="2" l="1"/>
  <c r="H36" i="2"/>
  <c r="G51" i="2"/>
  <c r="H58" i="2"/>
  <c r="G22" i="2"/>
  <c r="H29" i="2"/>
  <c r="G44" i="2"/>
  <c r="H51" i="2"/>
  <c r="G66" i="2"/>
  <c r="G15" i="2"/>
  <c r="H22" i="2"/>
  <c r="G37" i="2"/>
  <c r="H44" i="2"/>
  <c r="G59" i="2"/>
  <c r="L2" i="1"/>
  <c r="L3" i="1"/>
  <c r="L4" i="1"/>
  <c r="L5"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2" i="1"/>
  <c r="H66" i="1" s="1"/>
  <c r="L1" i="1"/>
  <c r="H36" i="1" l="1"/>
  <c r="G51" i="1"/>
  <c r="H58" i="1"/>
  <c r="G22" i="1"/>
  <c r="H29" i="1"/>
  <c r="G44" i="1"/>
  <c r="H51" i="1"/>
  <c r="G15" i="1"/>
  <c r="H22" i="1"/>
  <c r="G37" i="1"/>
  <c r="H44" i="1"/>
  <c r="H15" i="1"/>
  <c r="G30" i="1"/>
  <c r="H37" i="1"/>
  <c r="G52" i="1"/>
  <c r="H59" i="1"/>
  <c r="G60" i="1"/>
  <c r="G53" i="1"/>
  <c r="H60" i="1"/>
  <c r="G21" i="1"/>
  <c r="H28" i="1"/>
  <c r="G43" i="1"/>
  <c r="H50" i="1"/>
  <c r="G36" i="1"/>
  <c r="H43" i="1"/>
  <c r="G29" i="1"/>
  <c r="G23" i="1"/>
  <c r="H30" i="1"/>
  <c r="G45" i="1"/>
  <c r="H52" i="1"/>
  <c r="G16" i="1"/>
  <c r="H23" i="1"/>
  <c r="G38" i="1"/>
  <c r="H38" i="1" s="1"/>
  <c r="H45" i="1"/>
  <c r="H16" i="1"/>
  <c r="G31" i="1"/>
  <c r="G24" i="1"/>
  <c r="H31" i="1"/>
  <c r="G46" i="1"/>
  <c r="H53" i="1"/>
  <c r="G61" i="1"/>
  <c r="G54" i="1"/>
  <c r="H61" i="1"/>
  <c r="G62" i="1"/>
  <c r="G55" i="1"/>
  <c r="H62" i="1"/>
  <c r="G63" i="1"/>
  <c r="G56" i="1"/>
  <c r="H63" i="1"/>
  <c r="G64" i="1"/>
  <c r="G57" i="1"/>
  <c r="H64" i="1"/>
  <c r="H21" i="1"/>
  <c r="G17" i="1"/>
  <c r="H24" i="1"/>
  <c r="G39" i="1"/>
  <c r="H46" i="1"/>
  <c r="H17" i="1"/>
  <c r="G32" i="1"/>
  <c r="H39" i="1"/>
  <c r="G25" i="1"/>
  <c r="H32" i="1"/>
  <c r="G47" i="1"/>
  <c r="H54" i="1"/>
  <c r="G18" i="1"/>
  <c r="H25" i="1"/>
  <c r="G40" i="1"/>
  <c r="H47" i="1"/>
  <c r="H18" i="1"/>
  <c r="G33" i="1"/>
  <c r="H40" i="1"/>
  <c r="G26" i="1"/>
  <c r="H33" i="1"/>
  <c r="G48" i="1"/>
  <c r="H55" i="1"/>
  <c r="G19" i="1"/>
  <c r="H26" i="1"/>
  <c r="G41" i="1"/>
  <c r="H48" i="1"/>
  <c r="H19" i="1"/>
  <c r="G34" i="1"/>
  <c r="H41" i="1"/>
  <c r="G27" i="1"/>
  <c r="H34" i="1"/>
  <c r="G49" i="1"/>
  <c r="H56" i="1"/>
  <c r="G20" i="1"/>
  <c r="H27" i="1"/>
  <c r="G42" i="1"/>
  <c r="H49" i="1"/>
  <c r="H20" i="1"/>
  <c r="G35" i="1"/>
  <c r="H42" i="1"/>
  <c r="G28" i="1"/>
  <c r="H35" i="1"/>
  <c r="G50" i="1"/>
  <c r="H57" i="1"/>
  <c r="G65" i="1"/>
  <c r="G58" i="1"/>
  <c r="H65" i="1"/>
  <c r="G66" i="1"/>
  <c r="G59" i="1"/>
</calcChain>
</file>

<file path=xl/sharedStrings.xml><?xml version="1.0" encoding="utf-8"?>
<sst xmlns="http://schemas.openxmlformats.org/spreadsheetml/2006/main" count="58" uniqueCount="30">
  <si>
    <t>Temporary Total Disability Reporting</t>
  </si>
  <si>
    <t>Please notify HR immediately upon the employee's return to work from TTD.  Failure to do so will result in overpayment of benefits.</t>
  </si>
  <si>
    <t>EMPLOYEE:</t>
  </si>
  <si>
    <t>CWID:</t>
  </si>
  <si>
    <r>
      <t>AWW</t>
    </r>
    <r>
      <rPr>
        <vertAlign val="superscript"/>
        <sz val="11"/>
        <color theme="1"/>
        <rFont val="Aptos Narrow"/>
        <family val="2"/>
        <scheme val="minor"/>
      </rPr>
      <t>1</t>
    </r>
    <r>
      <rPr>
        <sz val="11"/>
        <color theme="1"/>
        <rFont val="Aptos Narrow"/>
        <family val="2"/>
        <scheme val="minor"/>
      </rPr>
      <t>:</t>
    </r>
  </si>
  <si>
    <t>Enter dates here:</t>
  </si>
  <si>
    <t>List dates of waiting period (first three full days missed, following date of injury, due to WC)</t>
  </si>
  <si>
    <t>FMLA Provided (Y/N):</t>
  </si>
  <si>
    <t>Injury Date:</t>
  </si>
  <si>
    <t>FTE:</t>
  </si>
  <si>
    <t>Hourly Rate:</t>
  </si>
  <si>
    <t>Do NOT update Hourly Rate to what is in Banner</t>
  </si>
  <si>
    <t>Week Start:</t>
  </si>
  <si>
    <t>Week End:</t>
  </si>
  <si>
    <r>
      <t>Hours Worked</t>
    </r>
    <r>
      <rPr>
        <vertAlign val="superscript"/>
        <sz val="11"/>
        <color theme="1"/>
        <rFont val="Aptos Narrow"/>
        <family val="2"/>
        <scheme val="minor"/>
      </rPr>
      <t>2</t>
    </r>
    <r>
      <rPr>
        <sz val="11"/>
        <color theme="1"/>
        <rFont val="Aptos Narrow"/>
        <family val="2"/>
        <scheme val="minor"/>
      </rPr>
      <t>:</t>
    </r>
  </si>
  <si>
    <r>
      <t>Leave not associated with workcomp</t>
    </r>
    <r>
      <rPr>
        <vertAlign val="superscript"/>
        <sz val="11"/>
        <color theme="1"/>
        <rFont val="Aptos Narrow"/>
        <family val="2"/>
        <scheme val="minor"/>
      </rPr>
      <t>3</t>
    </r>
    <r>
      <rPr>
        <sz val="11"/>
        <color theme="1"/>
        <rFont val="Aptos Narrow"/>
        <family val="2"/>
        <scheme val="minor"/>
      </rPr>
      <t>:</t>
    </r>
  </si>
  <si>
    <r>
      <t>Full Calendar Days Missed</t>
    </r>
    <r>
      <rPr>
        <vertAlign val="superscript"/>
        <sz val="11"/>
        <color theme="1"/>
        <rFont val="Aptos Narrow"/>
        <family val="2"/>
        <scheme val="minor"/>
      </rPr>
      <t>4</t>
    </r>
    <r>
      <rPr>
        <sz val="11"/>
        <color theme="1"/>
        <rFont val="Aptos Narrow"/>
        <family val="2"/>
        <scheme val="minor"/>
      </rPr>
      <t>:</t>
    </r>
  </si>
  <si>
    <t>TTD Variable:</t>
  </si>
  <si>
    <r>
      <t>Broadspire Payment</t>
    </r>
    <r>
      <rPr>
        <vertAlign val="superscript"/>
        <sz val="11"/>
        <color theme="1"/>
        <rFont val="Aptos Narrow"/>
        <family val="2"/>
        <scheme val="minor"/>
      </rPr>
      <t>5</t>
    </r>
    <r>
      <rPr>
        <sz val="11"/>
        <color theme="1"/>
        <rFont val="Aptos Narrow"/>
        <family val="2"/>
        <scheme val="minor"/>
      </rPr>
      <t>:</t>
    </r>
  </si>
  <si>
    <t>Leave to Report:</t>
  </si>
  <si>
    <t xml:space="preserve">1Please contact workerscomp@okstate.edu for the AWW as calculated by Broadspire. AWW is calculated using the 52-week wages before the date of the injury. Additive pay will/is included. AWW hourly rate may differ than the hourly rate in Banner, please do not change the hourly rate to match Banner. Any pay increases received after the date of injury will not effect the AWW. AWW will stay the same during the life of the claim. </t>
  </si>
  <si>
    <t>2If hours worked are reported beyond the first week of TTD, please contact the Absence Management Specialist using the contact information below.</t>
  </si>
  <si>
    <t>Note: Employees who continue to work while receiving partial Broadspire payments should be calculated on the TPD sheet in this workbook.</t>
  </si>
  <si>
    <t>3Any leave use that is not associated with the WC injury/illness and the 3 day waiting period sick leave hours.  Examples: Administrative leave, funeral leave, annual Leave, sick leave for dependents, sick leave for illnesses unrelated to or not qualified for WC payments from Broadspire.</t>
  </si>
  <si>
    <t xml:space="preserve">4Do NOT include the three full days of the waiting period. Example: If an employee is injured on a Tuesday, the waiting period would be Wed, Thurs, Fri, and the full calendar days missed would be Saturday and Sunday (2 days). The state and Broadspire calculate pay to be by calendar days, not work days. </t>
  </si>
  <si>
    <t xml:space="preserve">5Complete the Workers Compensation Pay Request (WCPR) found at: https://adminfinance.okstate.edu/payroll/guides-forms-tools.html for proper payment from OSU is made to the employee. </t>
  </si>
  <si>
    <t>PLEASE NOTE, ALL ORANGE FIELDS NEED TO BE FILLED IN FOR CALCULATION TO WORK.</t>
  </si>
  <si>
    <t>Questions?  Please contact OSU HR/Workers' Compensation at (405) 744-7401.  Or email workerscomp@okstate.edu</t>
  </si>
  <si>
    <t>updated 1.12.2026 TBV</t>
  </si>
  <si>
    <t>updated 01.12.2026 TBV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</si>
</sst>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rgb="FFFF0000"/>
      <name val="Aptos Narrow"/>
      <family val="2"/>
      <scheme val="minor"/>
    </font>
    <font>
      <vertAlign val="superscript"/>
      <sz val="11"/>
      <color theme="1"/>
      <name val="Aptos Narrow"/>
      <family val="2"/>
      <scheme val="minor"/>
    </font>
    <font>
      <i/>
      <sz val="9"/>
      <color theme="1"/>
      <name val="Aptos Narrow"/>
      <family val="2"/>
      <scheme val="minor"/>
    </font>
    <font>
      <b/>
      <i/>
      <sz val="11"/>
      <color theme="1"/>
      <name val="Aptos Narrow"/>
      <family val="2"/>
      <scheme val="minor"/>
    </font>
    <font>
      <sz val="8"/>
      <color theme="1"/>
      <name val="Aptos Narrow"/>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2" fillId="0" borderId="1" xfId="0" applyFont="1" applyBorder="1" applyAlignment="1" applyProtection="1">
      <alignment horizontal="center"/>
      <protection hidden="1"/>
    </xf>
    <xf numFmtId="2" fontId="0" fillId="0" borderId="0" xfId="0" applyNumberFormat="1"/>
    <xf numFmtId="44" fontId="0" fillId="0" borderId="0" xfId="2" applyFont="1"/>
    <xf numFmtId="14" fontId="0" fillId="0" borderId="0" xfId="0" applyNumberFormat="1"/>
    <xf numFmtId="0" fontId="3" fillId="0" borderId="2" xfId="0" applyFont="1" applyBorder="1" applyAlignment="1" applyProtection="1">
      <alignment horizontal="left"/>
      <protection hidden="1"/>
    </xf>
    <xf numFmtId="164" fontId="0" fillId="0" borderId="0" xfId="0" applyNumberFormat="1"/>
    <xf numFmtId="0" fontId="0" fillId="0" borderId="0" xfId="0" applyProtection="1">
      <protection hidden="1"/>
    </xf>
    <xf numFmtId="165" fontId="0" fillId="0" borderId="0" xfId="1" applyNumberFormat="1" applyFont="1" applyAlignment="1" applyProtection="1">
      <alignment horizontal="center"/>
      <protection hidden="1"/>
    </xf>
    <xf numFmtId="43" fontId="0" fillId="0" borderId="0" xfId="1" applyFont="1" applyProtection="1">
      <protection hidden="1"/>
    </xf>
    <xf numFmtId="44" fontId="0" fillId="0" borderId="0" xfId="2" applyFont="1" applyProtection="1">
      <protection hidden="1"/>
    </xf>
    <xf numFmtId="8" fontId="0" fillId="0" borderId="0" xfId="0" applyNumberFormat="1"/>
    <xf numFmtId="0" fontId="0" fillId="0" borderId="3" xfId="0" applyBorder="1"/>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6" xfId="0" applyBorder="1"/>
    <xf numFmtId="0" fontId="0" fillId="2" borderId="0" xfId="0" applyFill="1" applyAlignment="1" applyProtection="1">
      <alignment horizontal="center"/>
      <protection locked="0"/>
    </xf>
    <xf numFmtId="0" fontId="0" fillId="2" borderId="7" xfId="0" applyFill="1" applyBorder="1" applyAlignment="1" applyProtection="1">
      <alignment horizontal="center"/>
      <protection locked="0"/>
    </xf>
    <xf numFmtId="2" fontId="0" fillId="0" borderId="0" xfId="0" applyNumberFormat="1" applyProtection="1">
      <protection hidden="1"/>
    </xf>
    <xf numFmtId="0" fontId="0" fillId="3" borderId="8" xfId="0" applyFill="1" applyBorder="1"/>
    <xf numFmtId="8" fontId="2" fillId="2" borderId="9" xfId="0" applyNumberFormat="1" applyFont="1" applyFill="1" applyBorder="1" applyAlignment="1" applyProtection="1">
      <alignment horizontal="center"/>
      <protection locked="0"/>
    </xf>
    <xf numFmtId="8" fontId="2" fillId="2" borderId="10" xfId="0" applyNumberFormat="1" applyFont="1" applyFill="1" applyBorder="1" applyAlignment="1" applyProtection="1">
      <alignment horizontal="center"/>
      <protection locked="0"/>
    </xf>
    <xf numFmtId="43" fontId="0" fillId="0" borderId="0" xfId="1" applyFont="1" applyAlignment="1" applyProtection="1">
      <alignment horizontal="center"/>
      <protection hidden="1"/>
    </xf>
    <xf numFmtId="44" fontId="2" fillId="0" borderId="0" xfId="2" applyFont="1" applyProtection="1">
      <protection hidden="1"/>
    </xf>
    <xf numFmtId="0" fontId="2" fillId="0" borderId="0" xfId="0" applyFont="1" applyProtection="1">
      <protection hidden="1"/>
    </xf>
    <xf numFmtId="165" fontId="2" fillId="0" borderId="0" xfId="1" applyNumberFormat="1" applyFont="1" applyAlignment="1" applyProtection="1">
      <alignment horizontal="center"/>
      <protection hidden="1"/>
    </xf>
    <xf numFmtId="44" fontId="2" fillId="0" borderId="0" xfId="2" applyFont="1" applyFill="1" applyBorder="1" applyAlignment="1" applyProtection="1">
      <alignment horizontal="center"/>
      <protection locked="0"/>
    </xf>
    <xf numFmtId="14" fontId="0" fillId="2" borderId="1" xfId="2" applyNumberFormat="1" applyFont="1" applyFill="1" applyBorder="1" applyAlignment="1" applyProtection="1">
      <alignment horizontal="center"/>
      <protection locked="0"/>
    </xf>
    <xf numFmtId="0" fontId="2" fillId="0" borderId="0" xfId="0" applyFont="1" applyAlignment="1" applyProtection="1">
      <alignment horizontal="center"/>
      <protection hidden="1"/>
    </xf>
    <xf numFmtId="49" fontId="0" fillId="2" borderId="1" xfId="0" applyNumberFormat="1" applyFill="1" applyBorder="1" applyProtection="1">
      <protection locked="0"/>
    </xf>
    <xf numFmtId="0" fontId="2" fillId="0" borderId="0" xfId="0" applyFont="1" applyAlignment="1" applyProtection="1">
      <alignment horizontal="left"/>
      <protection hidden="1"/>
    </xf>
    <xf numFmtId="14" fontId="0" fillId="2" borderId="1" xfId="1" applyNumberFormat="1" applyFont="1" applyFill="1" applyBorder="1" applyAlignment="1" applyProtection="1">
      <alignment horizontal="center"/>
      <protection locked="0"/>
    </xf>
    <xf numFmtId="0" fontId="2" fillId="0" borderId="0" xfId="0" applyFont="1" applyAlignment="1">
      <alignment horizontal="right"/>
    </xf>
    <xf numFmtId="2" fontId="0" fillId="2" borderId="1" xfId="0" applyNumberFormat="1" applyFill="1" applyBorder="1" applyProtection="1">
      <protection locked="0"/>
    </xf>
    <xf numFmtId="0" fontId="2" fillId="0" borderId="0" xfId="0" applyFont="1"/>
    <xf numFmtId="44" fontId="2" fillId="2" borderId="1" xfId="2" applyFont="1" applyFill="1" applyBorder="1" applyProtection="1"/>
    <xf numFmtId="0" fontId="5" fillId="0" borderId="0" xfId="0" applyFont="1"/>
    <xf numFmtId="0" fontId="0" fillId="0" borderId="1" xfId="0" applyBorder="1" applyAlignment="1">
      <alignment wrapText="1"/>
    </xf>
    <xf numFmtId="0" fontId="0" fillId="0" borderId="1" xfId="0" applyBorder="1"/>
    <xf numFmtId="14" fontId="0" fillId="3" borderId="0" xfId="0" applyNumberFormat="1" applyFill="1"/>
    <xf numFmtId="14" fontId="0" fillId="3" borderId="11" xfId="0" applyNumberFormat="1" applyFill="1" applyBorder="1"/>
    <xf numFmtId="2" fontId="0" fillId="0" borderId="0" xfId="0" applyNumberFormat="1" applyProtection="1">
      <protection locked="0"/>
    </xf>
    <xf numFmtId="0" fontId="0" fillId="0" borderId="0" xfId="0" applyProtection="1">
      <protection locked="0"/>
    </xf>
    <xf numFmtId="44" fontId="0" fillId="0" borderId="0" xfId="0" applyNumberFormat="1" applyProtection="1">
      <protection hidden="1"/>
    </xf>
    <xf numFmtId="43" fontId="0" fillId="4" borderId="0" xfId="1" applyFont="1" applyFill="1" applyAlignment="1" applyProtection="1">
      <alignment horizontal="right"/>
      <protection hidden="1"/>
    </xf>
    <xf numFmtId="14" fontId="0" fillId="3" borderId="12" xfId="0" applyNumberFormat="1" applyFill="1" applyBorder="1"/>
    <xf numFmtId="0" fontId="0" fillId="5" borderId="0" xfId="0" applyFill="1" applyAlignment="1">
      <alignment horizontal="left" wrapText="1"/>
    </xf>
    <xf numFmtId="0" fontId="0" fillId="0" borderId="0" xfId="0" applyAlignment="1">
      <alignment horizontal="left" wrapText="1"/>
    </xf>
    <xf numFmtId="0" fontId="0" fillId="2" borderId="0" xfId="0" applyFill="1" applyAlignment="1" applyProtection="1">
      <alignment horizontal="left" wrapText="1"/>
      <protection locked="0"/>
    </xf>
    <xf numFmtId="0" fontId="6" fillId="0" borderId="0" xfId="0" applyFont="1" applyAlignment="1" applyProtection="1">
      <alignment horizontal="center"/>
      <protection locked="0" hidden="1"/>
    </xf>
    <xf numFmtId="0" fontId="6" fillId="0" borderId="0" xfId="0" applyFont="1" applyProtection="1">
      <protection hidden="1"/>
    </xf>
    <xf numFmtId="0" fontId="7" fillId="0" borderId="0" xfId="0" applyFont="1" applyProtection="1">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FF58-1C96-4BF3-8857-636F9D83A97E}">
  <dimension ref="A1:O83"/>
  <sheetViews>
    <sheetView topLeftCell="A52" workbookViewId="0">
      <selection activeCell="B79" sqref="B79"/>
    </sheetView>
  </sheetViews>
  <sheetFormatPr defaultRowHeight="14.4" x14ac:dyDescent="0.3"/>
  <cols>
    <col min="1" max="1" width="10.5546875" customWidth="1"/>
    <col min="2" max="2" width="11.44140625" customWidth="1"/>
    <col min="3" max="3" width="9.33203125" bestFit="1" customWidth="1"/>
    <col min="4" max="4" width="14.88671875" bestFit="1" customWidth="1"/>
    <col min="5" max="5" width="12.33203125" customWidth="1"/>
    <col min="6" max="6" width="10.6640625" bestFit="1" customWidth="1"/>
    <col min="7" max="7" width="11.33203125" bestFit="1" customWidth="1"/>
    <col min="9" max="9" width="16" customWidth="1"/>
    <col min="10" max="10" width="10.44140625" customWidth="1"/>
    <col min="11" max="11" width="16.5546875" customWidth="1"/>
    <col min="12" max="12" width="1.33203125" customWidth="1"/>
    <col min="13" max="13" width="0.6640625" customWidth="1"/>
    <col min="14" max="14" width="0.88671875" customWidth="1"/>
    <col min="15" max="15" width="1.33203125" customWidth="1"/>
  </cols>
  <sheetData>
    <row r="1" spans="1:15" x14ac:dyDescent="0.3">
      <c r="A1" s="1" t="s">
        <v>0</v>
      </c>
      <c r="B1" s="1"/>
      <c r="C1" s="1"/>
      <c r="D1" s="1"/>
      <c r="E1" s="1"/>
      <c r="F1" s="1"/>
      <c r="G1" s="1"/>
      <c r="H1" s="1"/>
      <c r="I1" s="1"/>
      <c r="L1" s="2">
        <f>ROUND(M1*N1,1)</f>
        <v>790.1</v>
      </c>
      <c r="M1">
        <v>0.7</v>
      </c>
      <c r="N1" s="3">
        <v>1128.6600000000001</v>
      </c>
      <c r="O1" s="4">
        <v>46023</v>
      </c>
    </row>
    <row r="2" spans="1:15" x14ac:dyDescent="0.3">
      <c r="A2" s="5" t="s">
        <v>1</v>
      </c>
      <c r="B2" s="5"/>
      <c r="C2" s="5"/>
      <c r="D2" s="5"/>
      <c r="E2" s="5"/>
      <c r="F2" s="5"/>
      <c r="G2" s="5"/>
      <c r="H2" s="5"/>
      <c r="I2" s="5"/>
      <c r="L2" s="2">
        <f>ROUND(M2*N2,1)</f>
        <v>758.4</v>
      </c>
      <c r="M2">
        <v>0.7</v>
      </c>
      <c r="N2" s="3">
        <v>1083.46</v>
      </c>
      <c r="O2" s="4">
        <v>45658</v>
      </c>
    </row>
    <row r="3" spans="1:15" ht="15" thickBot="1" x14ac:dyDescent="0.35">
      <c r="A3" s="7"/>
      <c r="B3" s="7"/>
      <c r="C3" s="7"/>
      <c r="D3" s="7"/>
      <c r="E3" s="7"/>
      <c r="F3" s="8"/>
      <c r="G3" s="9"/>
      <c r="H3" s="9"/>
      <c r="I3" s="10"/>
      <c r="J3" s="10"/>
      <c r="K3" s="9"/>
      <c r="L3" s="2">
        <f>ROUND(M3*N3,2)</f>
        <v>726.82</v>
      </c>
      <c r="M3">
        <v>0.7</v>
      </c>
      <c r="N3" s="6">
        <v>1038.31</v>
      </c>
      <c r="O3" s="4">
        <v>45292</v>
      </c>
    </row>
    <row r="4" spans="1:15" x14ac:dyDescent="0.3">
      <c r="A4" s="12" t="s">
        <v>2</v>
      </c>
      <c r="B4" s="13"/>
      <c r="C4" s="13"/>
      <c r="D4" s="14"/>
      <c r="E4" s="7"/>
      <c r="F4" s="8"/>
      <c r="G4" s="9"/>
      <c r="H4" s="9"/>
      <c r="I4" s="10"/>
      <c r="J4" s="10"/>
      <c r="K4" s="9"/>
      <c r="L4" s="2">
        <f>ROUND(M4*N4,2)</f>
        <v>690.8</v>
      </c>
      <c r="M4">
        <v>0.7</v>
      </c>
      <c r="N4" s="11">
        <v>986.86</v>
      </c>
      <c r="O4" s="4">
        <v>44927</v>
      </c>
    </row>
    <row r="5" spans="1:15" x14ac:dyDescent="0.3">
      <c r="A5" s="15" t="s">
        <v>3</v>
      </c>
      <c r="B5" s="16"/>
      <c r="C5" s="16"/>
      <c r="D5" s="17"/>
      <c r="E5" s="7"/>
      <c r="F5" s="8"/>
      <c r="G5" s="9"/>
      <c r="H5" s="9"/>
      <c r="I5" s="10"/>
      <c r="J5" s="10"/>
      <c r="K5" s="9"/>
      <c r="L5" s="2">
        <f>ROUND(M5*N5,2)</f>
        <v>667.23</v>
      </c>
      <c r="M5">
        <v>0.7</v>
      </c>
      <c r="N5" s="11">
        <v>953.18</v>
      </c>
      <c r="O5" s="4">
        <v>44562</v>
      </c>
    </row>
    <row r="6" spans="1:15" ht="16.8" thickBot="1" x14ac:dyDescent="0.35">
      <c r="A6" s="19" t="s">
        <v>4</v>
      </c>
      <c r="B6" s="20"/>
      <c r="C6" s="20"/>
      <c r="D6" s="21"/>
      <c r="E6" s="7"/>
      <c r="F6" s="22"/>
      <c r="G6" s="9"/>
      <c r="H6" s="9"/>
      <c r="I6" s="10"/>
      <c r="J6" s="10"/>
      <c r="K6" s="9"/>
    </row>
    <row r="7" spans="1:15" x14ac:dyDescent="0.3">
      <c r="A7" s="7"/>
      <c r="B7" s="7"/>
      <c r="C7" s="7"/>
      <c r="D7" s="7"/>
      <c r="E7" s="7"/>
      <c r="F7" s="8"/>
      <c r="G7" s="9"/>
      <c r="H7" s="9"/>
      <c r="I7" s="23" t="s">
        <v>5</v>
      </c>
      <c r="J7" s="10"/>
      <c r="K7" s="9"/>
    </row>
    <row r="8" spans="1:15" x14ac:dyDescent="0.3">
      <c r="A8" s="24" t="s">
        <v>6</v>
      </c>
      <c r="B8" s="24"/>
      <c r="C8" s="24"/>
      <c r="D8" s="24"/>
      <c r="E8" s="24"/>
      <c r="F8" s="25"/>
      <c r="G8" s="26"/>
      <c r="H8" s="26"/>
      <c r="I8" s="27"/>
    </row>
    <row r="9" spans="1:15" x14ac:dyDescent="0.3">
      <c r="A9" s="7"/>
      <c r="B9" s="7"/>
      <c r="C9" s="7"/>
      <c r="D9" s="7"/>
      <c r="E9" s="7"/>
      <c r="F9" s="8"/>
      <c r="G9" s="9"/>
      <c r="H9" s="9"/>
      <c r="I9" s="27"/>
      <c r="J9" s="10"/>
      <c r="K9" s="9"/>
    </row>
    <row r="10" spans="1:15" x14ac:dyDescent="0.3">
      <c r="A10" s="24" t="s">
        <v>7</v>
      </c>
      <c r="B10" s="28"/>
      <c r="C10" s="29"/>
      <c r="E10" s="30" t="s">
        <v>8</v>
      </c>
      <c r="F10" s="31"/>
      <c r="G10" s="9"/>
      <c r="H10" s="9"/>
      <c r="I10" s="27"/>
      <c r="J10" s="10"/>
      <c r="K10" s="9"/>
    </row>
    <row r="12" spans="1:15" x14ac:dyDescent="0.3">
      <c r="B12" s="32" t="s">
        <v>9</v>
      </c>
      <c r="C12" s="33"/>
      <c r="E12" s="34" t="s">
        <v>10</v>
      </c>
      <c r="F12" s="35">
        <f>SUM(B6/40)</f>
        <v>0</v>
      </c>
      <c r="G12" s="36" t="s">
        <v>11</v>
      </c>
    </row>
    <row r="14" spans="1:15" ht="57" customHeight="1" x14ac:dyDescent="0.3">
      <c r="A14" s="37" t="s">
        <v>12</v>
      </c>
      <c r="B14" s="38" t="s">
        <v>13</v>
      </c>
      <c r="C14" s="37" t="s">
        <v>14</v>
      </c>
      <c r="D14" s="37" t="s">
        <v>15</v>
      </c>
      <c r="E14" s="37" t="s">
        <v>16</v>
      </c>
      <c r="F14" s="37" t="s">
        <v>17</v>
      </c>
      <c r="G14" s="37" t="s">
        <v>18</v>
      </c>
      <c r="H14" s="37" t="s">
        <v>19</v>
      </c>
    </row>
    <row r="15" spans="1:15" x14ac:dyDescent="0.3">
      <c r="A15" s="39">
        <v>45872</v>
      </c>
      <c r="B15" s="40">
        <v>45878</v>
      </c>
      <c r="C15" s="41"/>
      <c r="D15" s="41"/>
      <c r="E15" s="42"/>
      <c r="F15" s="18">
        <f>ROUND(E15/7,2)</f>
        <v>0</v>
      </c>
      <c r="G15" s="43">
        <f>IF(OR($B$6="",F$10="",F$12="",C15="",D15="",E15=""),,IF(($B$6*0.7*F15)&gt;$L$5,$L$5,$B$6*0.7*F15))</f>
        <v>0</v>
      </c>
      <c r="H15" s="44">
        <f>IF(OR($B$6="",F$10="",F$12="",C15="",D15="",E15=""),,IF(((($B$6-G15)/F$12)-C15-D15)&lt;0,"0.00",MROUND(((($B$6-G15)/F$12)-C15-D15),0.25)))</f>
        <v>0</v>
      </c>
    </row>
    <row r="16" spans="1:15" x14ac:dyDescent="0.3">
      <c r="A16" s="39">
        <v>45879</v>
      </c>
      <c r="B16" s="45">
        <v>45885</v>
      </c>
      <c r="C16" s="41"/>
      <c r="D16" s="41"/>
      <c r="E16" s="42"/>
      <c r="F16" s="18">
        <f t="shared" ref="F16:F66" si="0">ROUND(E16/7,2)</f>
        <v>0</v>
      </c>
      <c r="G16" s="43">
        <f t="shared" ref="G16:G66" si="1">IF(OR($B$6="",F$10="",F$12="",C16="",D16="",E16=""),,IF(($B$6*0.7*F16)&gt;$L$5,$L$5,$B$6*0.7*F16))</f>
        <v>0</v>
      </c>
      <c r="H16" s="44">
        <f t="shared" ref="H16:H66" si="2">IF(OR($B$6="",F$10="",F$12="",C16="",D16="",E16=""),,IF(((($B$6-G16)/F$12)-C16-D16)&lt;0,"0.00",MROUND(((($B$6-G16)/F$12)-C16-D16),0.25)))</f>
        <v>0</v>
      </c>
    </row>
    <row r="17" spans="1:11" x14ac:dyDescent="0.3">
      <c r="A17" s="39">
        <v>45886</v>
      </c>
      <c r="B17" s="45">
        <v>45892</v>
      </c>
      <c r="C17" s="41"/>
      <c r="D17" s="41"/>
      <c r="E17" s="42"/>
      <c r="F17" s="18">
        <f t="shared" si="0"/>
        <v>0</v>
      </c>
      <c r="G17" s="43">
        <f t="shared" si="1"/>
        <v>0</v>
      </c>
      <c r="H17" s="44">
        <f t="shared" si="2"/>
        <v>0</v>
      </c>
    </row>
    <row r="18" spans="1:11" x14ac:dyDescent="0.3">
      <c r="A18" s="39">
        <v>45893</v>
      </c>
      <c r="B18" s="45">
        <v>45899</v>
      </c>
      <c r="C18" s="41"/>
      <c r="D18" s="41"/>
      <c r="E18" s="42"/>
      <c r="F18" s="18">
        <f t="shared" si="0"/>
        <v>0</v>
      </c>
      <c r="G18" s="43">
        <f t="shared" si="1"/>
        <v>0</v>
      </c>
      <c r="H18" s="44">
        <f t="shared" si="2"/>
        <v>0</v>
      </c>
    </row>
    <row r="19" spans="1:11" x14ac:dyDescent="0.3">
      <c r="A19" s="39">
        <v>45900</v>
      </c>
      <c r="B19" s="45">
        <v>45906</v>
      </c>
      <c r="C19" s="41"/>
      <c r="D19" s="41"/>
      <c r="E19" s="42"/>
      <c r="F19" s="18">
        <f t="shared" si="0"/>
        <v>0</v>
      </c>
      <c r="G19" s="43">
        <f t="shared" si="1"/>
        <v>0</v>
      </c>
      <c r="H19" s="44">
        <f t="shared" si="2"/>
        <v>0</v>
      </c>
    </row>
    <row r="20" spans="1:11" x14ac:dyDescent="0.3">
      <c r="A20" s="39">
        <v>45907</v>
      </c>
      <c r="B20" s="45">
        <v>45913</v>
      </c>
      <c r="C20" s="41"/>
      <c r="D20" s="41"/>
      <c r="E20" s="42"/>
      <c r="F20" s="18">
        <f t="shared" si="0"/>
        <v>0</v>
      </c>
      <c r="G20" s="43">
        <f t="shared" si="1"/>
        <v>0</v>
      </c>
      <c r="H20" s="44">
        <f t="shared" si="2"/>
        <v>0</v>
      </c>
    </row>
    <row r="21" spans="1:11" x14ac:dyDescent="0.3">
      <c r="A21" s="39">
        <v>45914</v>
      </c>
      <c r="B21" s="45">
        <v>45920</v>
      </c>
      <c r="C21" s="41"/>
      <c r="D21" s="41"/>
      <c r="E21" s="42"/>
      <c r="F21" s="18">
        <f t="shared" si="0"/>
        <v>0</v>
      </c>
      <c r="G21" s="43">
        <f t="shared" si="1"/>
        <v>0</v>
      </c>
      <c r="H21" s="44">
        <f t="shared" si="2"/>
        <v>0</v>
      </c>
      <c r="K21" s="42"/>
    </row>
    <row r="22" spans="1:11" x14ac:dyDescent="0.3">
      <c r="A22" s="39">
        <v>45921</v>
      </c>
      <c r="B22" s="45">
        <v>45927</v>
      </c>
      <c r="C22" s="41"/>
      <c r="D22" s="41"/>
      <c r="E22" s="42"/>
      <c r="F22" s="18">
        <f t="shared" si="0"/>
        <v>0</v>
      </c>
      <c r="G22" s="43">
        <f t="shared" si="1"/>
        <v>0</v>
      </c>
      <c r="H22" s="44">
        <f t="shared" si="2"/>
        <v>0</v>
      </c>
    </row>
    <row r="23" spans="1:11" x14ac:dyDescent="0.3">
      <c r="A23" s="39">
        <v>45928</v>
      </c>
      <c r="B23" s="45">
        <v>45934</v>
      </c>
      <c r="C23" s="41"/>
      <c r="D23" s="41"/>
      <c r="E23" s="42"/>
      <c r="F23" s="18">
        <f t="shared" si="0"/>
        <v>0</v>
      </c>
      <c r="G23" s="43">
        <f t="shared" si="1"/>
        <v>0</v>
      </c>
      <c r="H23" s="44">
        <f t="shared" si="2"/>
        <v>0</v>
      </c>
    </row>
    <row r="24" spans="1:11" x14ac:dyDescent="0.3">
      <c r="A24" s="39">
        <v>45935</v>
      </c>
      <c r="B24" s="45">
        <v>45941</v>
      </c>
      <c r="C24" s="41"/>
      <c r="D24" s="41"/>
      <c r="E24" s="42"/>
      <c r="F24" s="18">
        <f t="shared" si="0"/>
        <v>0</v>
      </c>
      <c r="G24" s="43">
        <f t="shared" si="1"/>
        <v>0</v>
      </c>
      <c r="H24" s="44">
        <f t="shared" si="2"/>
        <v>0</v>
      </c>
    </row>
    <row r="25" spans="1:11" x14ac:dyDescent="0.3">
      <c r="A25" s="39">
        <v>45942</v>
      </c>
      <c r="B25" s="45">
        <v>46009</v>
      </c>
      <c r="C25" s="41"/>
      <c r="D25" s="41"/>
      <c r="E25" s="42"/>
      <c r="F25" s="18">
        <f t="shared" si="0"/>
        <v>0</v>
      </c>
      <c r="G25" s="43">
        <f t="shared" si="1"/>
        <v>0</v>
      </c>
      <c r="H25" s="44">
        <f t="shared" si="2"/>
        <v>0</v>
      </c>
    </row>
    <row r="26" spans="1:11" x14ac:dyDescent="0.3">
      <c r="A26" s="39">
        <v>45949</v>
      </c>
      <c r="B26" s="45">
        <v>45955</v>
      </c>
      <c r="C26" s="41"/>
      <c r="D26" s="41"/>
      <c r="E26" s="42"/>
      <c r="F26" s="18">
        <f t="shared" si="0"/>
        <v>0</v>
      </c>
      <c r="G26" s="43">
        <f t="shared" si="1"/>
        <v>0</v>
      </c>
      <c r="H26" s="44">
        <f t="shared" si="2"/>
        <v>0</v>
      </c>
    </row>
    <row r="27" spans="1:11" x14ac:dyDescent="0.3">
      <c r="A27" s="39">
        <v>45956</v>
      </c>
      <c r="B27" s="45">
        <v>45962</v>
      </c>
      <c r="C27" s="41"/>
      <c r="D27" s="41"/>
      <c r="E27" s="42"/>
      <c r="F27" s="18">
        <f t="shared" si="0"/>
        <v>0</v>
      </c>
      <c r="G27" s="43">
        <f t="shared" si="1"/>
        <v>0</v>
      </c>
      <c r="H27" s="44">
        <f t="shared" si="2"/>
        <v>0</v>
      </c>
    </row>
    <row r="28" spans="1:11" x14ac:dyDescent="0.3">
      <c r="A28" s="39">
        <v>45963</v>
      </c>
      <c r="B28" s="45">
        <v>45969</v>
      </c>
      <c r="C28" s="41"/>
      <c r="D28" s="41"/>
      <c r="E28" s="42"/>
      <c r="F28" s="18">
        <f t="shared" si="0"/>
        <v>0</v>
      </c>
      <c r="G28" s="43">
        <f t="shared" si="1"/>
        <v>0</v>
      </c>
      <c r="H28" s="44">
        <f t="shared" si="2"/>
        <v>0</v>
      </c>
    </row>
    <row r="29" spans="1:11" x14ac:dyDescent="0.3">
      <c r="A29" s="39">
        <v>45970</v>
      </c>
      <c r="B29" s="45">
        <v>45976</v>
      </c>
      <c r="C29" s="41"/>
      <c r="D29" s="41"/>
      <c r="E29" s="42"/>
      <c r="F29" s="18">
        <f t="shared" si="0"/>
        <v>0</v>
      </c>
      <c r="G29" s="43">
        <f t="shared" si="1"/>
        <v>0</v>
      </c>
      <c r="H29" s="44">
        <f t="shared" si="2"/>
        <v>0</v>
      </c>
    </row>
    <row r="30" spans="1:11" x14ac:dyDescent="0.3">
      <c r="A30" s="39">
        <v>45977</v>
      </c>
      <c r="B30" s="45">
        <v>45983</v>
      </c>
      <c r="C30" s="41"/>
      <c r="D30" s="41"/>
      <c r="E30" s="42"/>
      <c r="F30" s="18">
        <f t="shared" si="0"/>
        <v>0</v>
      </c>
      <c r="G30" s="43">
        <f t="shared" si="1"/>
        <v>0</v>
      </c>
      <c r="H30" s="44">
        <f t="shared" si="2"/>
        <v>0</v>
      </c>
    </row>
    <row r="31" spans="1:11" x14ac:dyDescent="0.3">
      <c r="A31" s="39">
        <v>45984</v>
      </c>
      <c r="B31" s="45">
        <v>45990</v>
      </c>
      <c r="C31" s="41"/>
      <c r="D31" s="41"/>
      <c r="E31" s="42"/>
      <c r="F31" s="18">
        <f t="shared" si="0"/>
        <v>0</v>
      </c>
      <c r="G31" s="43">
        <f t="shared" si="1"/>
        <v>0</v>
      </c>
      <c r="H31" s="44">
        <f t="shared" si="2"/>
        <v>0</v>
      </c>
    </row>
    <row r="32" spans="1:11" x14ac:dyDescent="0.3">
      <c r="A32" s="39">
        <v>45991</v>
      </c>
      <c r="B32" s="45">
        <v>45997</v>
      </c>
      <c r="C32" s="41"/>
      <c r="D32" s="41"/>
      <c r="E32" s="42"/>
      <c r="F32" s="18">
        <f t="shared" si="0"/>
        <v>0</v>
      </c>
      <c r="G32" s="43">
        <f t="shared" si="1"/>
        <v>0</v>
      </c>
      <c r="H32" s="44">
        <f t="shared" si="2"/>
        <v>0</v>
      </c>
    </row>
    <row r="33" spans="1:8" x14ac:dyDescent="0.3">
      <c r="A33" s="39">
        <v>45998</v>
      </c>
      <c r="B33" s="45">
        <v>46004</v>
      </c>
      <c r="C33" s="41"/>
      <c r="D33" s="41"/>
      <c r="E33" s="42"/>
      <c r="F33" s="18">
        <f t="shared" si="0"/>
        <v>0</v>
      </c>
      <c r="G33" s="43">
        <f t="shared" si="1"/>
        <v>0</v>
      </c>
      <c r="H33" s="44">
        <f t="shared" si="2"/>
        <v>0</v>
      </c>
    </row>
    <row r="34" spans="1:8" x14ac:dyDescent="0.3">
      <c r="A34" s="39">
        <v>46005</v>
      </c>
      <c r="B34" s="45">
        <v>46011</v>
      </c>
      <c r="C34" s="41"/>
      <c r="D34" s="41"/>
      <c r="E34" s="42"/>
      <c r="F34" s="18">
        <f t="shared" si="0"/>
        <v>0</v>
      </c>
      <c r="G34" s="43">
        <f t="shared" si="1"/>
        <v>0</v>
      </c>
      <c r="H34" s="44">
        <f t="shared" si="2"/>
        <v>0</v>
      </c>
    </row>
    <row r="35" spans="1:8" x14ac:dyDescent="0.3">
      <c r="A35" s="39">
        <v>46012</v>
      </c>
      <c r="B35" s="45">
        <v>46018</v>
      </c>
      <c r="C35" s="41"/>
      <c r="D35" s="41"/>
      <c r="E35" s="42"/>
      <c r="F35" s="18">
        <f t="shared" si="0"/>
        <v>0</v>
      </c>
      <c r="G35" s="43">
        <f t="shared" si="1"/>
        <v>0</v>
      </c>
      <c r="H35" s="44">
        <f t="shared" si="2"/>
        <v>0</v>
      </c>
    </row>
    <row r="36" spans="1:8" x14ac:dyDescent="0.3">
      <c r="A36" s="39">
        <v>46019</v>
      </c>
      <c r="B36" s="45">
        <v>46025</v>
      </c>
      <c r="C36" s="41"/>
      <c r="D36" s="41"/>
      <c r="E36" s="42"/>
      <c r="F36" s="18">
        <f t="shared" si="0"/>
        <v>0</v>
      </c>
      <c r="G36" s="43">
        <f t="shared" si="1"/>
        <v>0</v>
      </c>
      <c r="H36" s="44">
        <f t="shared" si="2"/>
        <v>0</v>
      </c>
    </row>
    <row r="37" spans="1:8" x14ac:dyDescent="0.3">
      <c r="A37" s="39">
        <v>46026</v>
      </c>
      <c r="B37" s="45">
        <v>46032</v>
      </c>
      <c r="C37" s="41"/>
      <c r="D37" s="41"/>
      <c r="E37" s="42"/>
      <c r="F37" s="18">
        <f t="shared" si="0"/>
        <v>0</v>
      </c>
      <c r="G37" s="43">
        <f t="shared" si="1"/>
        <v>0</v>
      </c>
      <c r="H37" s="44">
        <f t="shared" si="2"/>
        <v>0</v>
      </c>
    </row>
    <row r="38" spans="1:8" x14ac:dyDescent="0.3">
      <c r="A38" s="39">
        <v>46033</v>
      </c>
      <c r="B38" s="45">
        <v>46039</v>
      </c>
      <c r="C38" s="41"/>
      <c r="D38" s="41"/>
      <c r="E38" s="42"/>
      <c r="F38" s="18">
        <f t="shared" si="0"/>
        <v>0</v>
      </c>
      <c r="G38" s="43">
        <f t="shared" si="1"/>
        <v>0</v>
      </c>
      <c r="H38" s="44">
        <f t="shared" si="2"/>
        <v>0</v>
      </c>
    </row>
    <row r="39" spans="1:8" x14ac:dyDescent="0.3">
      <c r="A39" s="39">
        <v>46040</v>
      </c>
      <c r="B39" s="45">
        <v>46046</v>
      </c>
      <c r="C39" s="41"/>
      <c r="D39" s="41"/>
      <c r="E39" s="42"/>
      <c r="F39" s="18">
        <f t="shared" si="0"/>
        <v>0</v>
      </c>
      <c r="G39" s="43">
        <f>IF(OR($B$6="",F$10="",F$12="",C39="",D39="",E39=""),,IF(($B$6*0.7*F39)&gt;$L$5,$L$5,$B$6*0.7*F39))</f>
        <v>0</v>
      </c>
      <c r="H39" s="44">
        <f>IF(OR($B$6="",F$10="",F$12="",C39="",D39="",E39=""),,IF(((($B$6-G39)/F$12)-C39-D39)&lt;0,"0.00",MROUND(((($B$6-G39)/F$12)-C39-D39),0.25)))</f>
        <v>0</v>
      </c>
    </row>
    <row r="40" spans="1:8" x14ac:dyDescent="0.3">
      <c r="A40" s="39">
        <v>46047</v>
      </c>
      <c r="B40" s="45">
        <v>46053</v>
      </c>
      <c r="C40" s="41"/>
      <c r="D40" s="41"/>
      <c r="E40" s="42"/>
      <c r="F40" s="18">
        <f t="shared" si="0"/>
        <v>0</v>
      </c>
      <c r="G40" s="43">
        <f t="shared" si="1"/>
        <v>0</v>
      </c>
      <c r="H40" s="44">
        <f t="shared" si="2"/>
        <v>0</v>
      </c>
    </row>
    <row r="41" spans="1:8" x14ac:dyDescent="0.3">
      <c r="A41" s="39">
        <v>46054</v>
      </c>
      <c r="B41" s="45">
        <v>46060</v>
      </c>
      <c r="C41" s="41"/>
      <c r="D41" s="41"/>
      <c r="E41" s="42"/>
      <c r="F41" s="18">
        <f t="shared" si="0"/>
        <v>0</v>
      </c>
      <c r="G41" s="43">
        <f t="shared" si="1"/>
        <v>0</v>
      </c>
      <c r="H41" s="44">
        <f t="shared" si="2"/>
        <v>0</v>
      </c>
    </row>
    <row r="42" spans="1:8" x14ac:dyDescent="0.3">
      <c r="A42" s="39">
        <v>46061</v>
      </c>
      <c r="B42" s="45">
        <v>46067</v>
      </c>
      <c r="C42" s="41"/>
      <c r="D42" s="41"/>
      <c r="E42" s="42"/>
      <c r="F42" s="18">
        <f t="shared" si="0"/>
        <v>0</v>
      </c>
      <c r="G42" s="43">
        <f t="shared" si="1"/>
        <v>0</v>
      </c>
      <c r="H42" s="44">
        <f t="shared" si="2"/>
        <v>0</v>
      </c>
    </row>
    <row r="43" spans="1:8" x14ac:dyDescent="0.3">
      <c r="A43" s="39">
        <v>46068</v>
      </c>
      <c r="B43" s="45">
        <v>46074</v>
      </c>
      <c r="C43" s="41"/>
      <c r="D43" s="41"/>
      <c r="E43" s="42"/>
      <c r="F43" s="18">
        <f t="shared" si="0"/>
        <v>0</v>
      </c>
      <c r="G43" s="43">
        <f t="shared" si="1"/>
        <v>0</v>
      </c>
      <c r="H43" s="44">
        <f t="shared" si="2"/>
        <v>0</v>
      </c>
    </row>
    <row r="44" spans="1:8" x14ac:dyDescent="0.3">
      <c r="A44" s="39">
        <v>46075</v>
      </c>
      <c r="B44" s="45">
        <v>46081</v>
      </c>
      <c r="C44" s="41"/>
      <c r="D44" s="41"/>
      <c r="E44" s="42"/>
      <c r="F44" s="18">
        <f t="shared" si="0"/>
        <v>0</v>
      </c>
      <c r="G44" s="43">
        <f t="shared" si="1"/>
        <v>0</v>
      </c>
      <c r="H44" s="44">
        <f t="shared" si="2"/>
        <v>0</v>
      </c>
    </row>
    <row r="45" spans="1:8" x14ac:dyDescent="0.3">
      <c r="A45" s="39">
        <v>46082</v>
      </c>
      <c r="B45" s="45">
        <v>46088</v>
      </c>
      <c r="C45" s="41"/>
      <c r="D45" s="41"/>
      <c r="E45" s="42"/>
      <c r="F45" s="18">
        <f t="shared" si="0"/>
        <v>0</v>
      </c>
      <c r="G45" s="43">
        <f t="shared" si="1"/>
        <v>0</v>
      </c>
      <c r="H45" s="44">
        <f t="shared" si="2"/>
        <v>0</v>
      </c>
    </row>
    <row r="46" spans="1:8" x14ac:dyDescent="0.3">
      <c r="A46" s="39">
        <v>46089</v>
      </c>
      <c r="B46" s="45">
        <v>46095</v>
      </c>
      <c r="C46" s="41"/>
      <c r="D46" s="41"/>
      <c r="E46" s="42"/>
      <c r="F46" s="18">
        <f t="shared" si="0"/>
        <v>0</v>
      </c>
      <c r="G46" s="43">
        <f t="shared" si="1"/>
        <v>0</v>
      </c>
      <c r="H46" s="44">
        <f t="shared" si="2"/>
        <v>0</v>
      </c>
    </row>
    <row r="47" spans="1:8" x14ac:dyDescent="0.3">
      <c r="A47" s="39">
        <v>46096</v>
      </c>
      <c r="B47" s="45">
        <v>46102</v>
      </c>
      <c r="C47" s="41"/>
      <c r="D47" s="41"/>
      <c r="E47" s="42"/>
      <c r="F47" s="18">
        <f t="shared" si="0"/>
        <v>0</v>
      </c>
      <c r="G47" s="43">
        <f t="shared" si="1"/>
        <v>0</v>
      </c>
      <c r="H47" s="44">
        <f t="shared" si="2"/>
        <v>0</v>
      </c>
    </row>
    <row r="48" spans="1:8" x14ac:dyDescent="0.3">
      <c r="A48" s="39">
        <v>46103</v>
      </c>
      <c r="B48" s="45">
        <v>46109</v>
      </c>
      <c r="C48" s="41"/>
      <c r="D48" s="41"/>
      <c r="E48" s="42"/>
      <c r="F48" s="18">
        <f t="shared" si="0"/>
        <v>0</v>
      </c>
      <c r="G48" s="43">
        <f t="shared" si="1"/>
        <v>0</v>
      </c>
      <c r="H48" s="44">
        <f t="shared" si="2"/>
        <v>0</v>
      </c>
    </row>
    <row r="49" spans="1:8" x14ac:dyDescent="0.3">
      <c r="A49" s="39">
        <v>46110</v>
      </c>
      <c r="B49" s="45">
        <v>46116</v>
      </c>
      <c r="C49" s="41"/>
      <c r="D49" s="41"/>
      <c r="E49" s="42"/>
      <c r="F49" s="18">
        <f t="shared" si="0"/>
        <v>0</v>
      </c>
      <c r="G49" s="43">
        <f t="shared" si="1"/>
        <v>0</v>
      </c>
      <c r="H49" s="44">
        <f t="shared" si="2"/>
        <v>0</v>
      </c>
    </row>
    <row r="50" spans="1:8" x14ac:dyDescent="0.3">
      <c r="A50" s="39">
        <v>46117</v>
      </c>
      <c r="B50" s="45">
        <v>46123</v>
      </c>
      <c r="C50" s="41"/>
      <c r="D50" s="41"/>
      <c r="E50" s="42"/>
      <c r="F50" s="18">
        <f t="shared" si="0"/>
        <v>0</v>
      </c>
      <c r="G50" s="43">
        <f t="shared" si="1"/>
        <v>0</v>
      </c>
      <c r="H50" s="44">
        <f t="shared" si="2"/>
        <v>0</v>
      </c>
    </row>
    <row r="51" spans="1:8" x14ac:dyDescent="0.3">
      <c r="A51" s="39">
        <v>46124</v>
      </c>
      <c r="B51" s="45">
        <v>46130</v>
      </c>
      <c r="C51" s="41"/>
      <c r="D51" s="41"/>
      <c r="E51" s="42"/>
      <c r="F51" s="18">
        <f t="shared" si="0"/>
        <v>0</v>
      </c>
      <c r="G51" s="43">
        <f t="shared" si="1"/>
        <v>0</v>
      </c>
      <c r="H51" s="44">
        <f t="shared" si="2"/>
        <v>0</v>
      </c>
    </row>
    <row r="52" spans="1:8" x14ac:dyDescent="0.3">
      <c r="A52" s="39">
        <v>46131</v>
      </c>
      <c r="B52" s="45">
        <v>46137</v>
      </c>
      <c r="C52" s="41"/>
      <c r="D52" s="41"/>
      <c r="E52" s="42"/>
      <c r="F52" s="18">
        <f t="shared" si="0"/>
        <v>0</v>
      </c>
      <c r="G52" s="43">
        <f t="shared" si="1"/>
        <v>0</v>
      </c>
      <c r="H52" s="44">
        <f t="shared" si="2"/>
        <v>0</v>
      </c>
    </row>
    <row r="53" spans="1:8" x14ac:dyDescent="0.3">
      <c r="A53" s="39">
        <v>46138</v>
      </c>
      <c r="B53" s="45">
        <v>46144</v>
      </c>
      <c r="C53" s="41"/>
      <c r="D53" s="41"/>
      <c r="E53" s="42"/>
      <c r="F53" s="18">
        <f t="shared" si="0"/>
        <v>0</v>
      </c>
      <c r="G53" s="43">
        <f t="shared" si="1"/>
        <v>0</v>
      </c>
      <c r="H53" s="44">
        <f t="shared" si="2"/>
        <v>0</v>
      </c>
    </row>
    <row r="54" spans="1:8" x14ac:dyDescent="0.3">
      <c r="A54" s="39">
        <v>46145</v>
      </c>
      <c r="B54" s="45">
        <v>46151</v>
      </c>
      <c r="C54" s="41"/>
      <c r="D54" s="41"/>
      <c r="E54" s="42"/>
      <c r="F54" s="18">
        <f t="shared" si="0"/>
        <v>0</v>
      </c>
      <c r="G54" s="43">
        <f t="shared" si="1"/>
        <v>0</v>
      </c>
      <c r="H54" s="44">
        <f t="shared" si="2"/>
        <v>0</v>
      </c>
    </row>
    <row r="55" spans="1:8" x14ac:dyDescent="0.3">
      <c r="A55" s="39">
        <v>46152</v>
      </c>
      <c r="B55" s="45">
        <v>46158</v>
      </c>
      <c r="C55" s="41"/>
      <c r="D55" s="41"/>
      <c r="E55" s="42"/>
      <c r="F55" s="18">
        <f t="shared" si="0"/>
        <v>0</v>
      </c>
      <c r="G55" s="43">
        <f t="shared" si="1"/>
        <v>0</v>
      </c>
      <c r="H55" s="44">
        <f t="shared" si="2"/>
        <v>0</v>
      </c>
    </row>
    <row r="56" spans="1:8" x14ac:dyDescent="0.3">
      <c r="A56" s="39">
        <v>46159</v>
      </c>
      <c r="B56" s="45">
        <v>46165</v>
      </c>
      <c r="C56" s="41"/>
      <c r="D56" s="41"/>
      <c r="E56" s="42"/>
      <c r="F56" s="18">
        <f t="shared" si="0"/>
        <v>0</v>
      </c>
      <c r="G56" s="43">
        <f t="shared" si="1"/>
        <v>0</v>
      </c>
      <c r="H56" s="44">
        <f t="shared" si="2"/>
        <v>0</v>
      </c>
    </row>
    <row r="57" spans="1:8" x14ac:dyDescent="0.3">
      <c r="A57" s="39">
        <v>46166</v>
      </c>
      <c r="B57" s="45">
        <v>46172</v>
      </c>
      <c r="C57" s="41"/>
      <c r="D57" s="41"/>
      <c r="E57" s="42"/>
      <c r="F57" s="18">
        <f t="shared" si="0"/>
        <v>0</v>
      </c>
      <c r="G57" s="43">
        <f t="shared" si="1"/>
        <v>0</v>
      </c>
      <c r="H57" s="44">
        <f t="shared" si="2"/>
        <v>0</v>
      </c>
    </row>
    <row r="58" spans="1:8" x14ac:dyDescent="0.3">
      <c r="A58" s="39">
        <v>46173</v>
      </c>
      <c r="B58" s="45">
        <v>46179</v>
      </c>
      <c r="C58" s="41"/>
      <c r="D58" s="41"/>
      <c r="E58" s="42"/>
      <c r="F58" s="18">
        <f>ROUND(E58/7,2)</f>
        <v>0</v>
      </c>
      <c r="G58" s="43">
        <f t="shared" si="1"/>
        <v>0</v>
      </c>
      <c r="H58" s="44">
        <f t="shared" si="2"/>
        <v>0</v>
      </c>
    </row>
    <row r="59" spans="1:8" x14ac:dyDescent="0.3">
      <c r="A59" s="39">
        <v>46180</v>
      </c>
      <c r="B59" s="45">
        <v>46186</v>
      </c>
      <c r="C59" s="41"/>
      <c r="D59" s="41"/>
      <c r="E59" s="42"/>
      <c r="F59" s="18">
        <f t="shared" si="0"/>
        <v>0</v>
      </c>
      <c r="G59" s="43">
        <f t="shared" si="1"/>
        <v>0</v>
      </c>
      <c r="H59" s="44">
        <f t="shared" si="2"/>
        <v>0</v>
      </c>
    </row>
    <row r="60" spans="1:8" x14ac:dyDescent="0.3">
      <c r="A60" s="39">
        <v>46187</v>
      </c>
      <c r="B60" s="45">
        <v>46193</v>
      </c>
      <c r="C60" s="41"/>
      <c r="D60" s="41"/>
      <c r="E60" s="42"/>
      <c r="F60" s="18">
        <f t="shared" si="0"/>
        <v>0</v>
      </c>
      <c r="G60" s="43">
        <f t="shared" si="1"/>
        <v>0</v>
      </c>
      <c r="H60" s="44">
        <f t="shared" si="2"/>
        <v>0</v>
      </c>
    </row>
    <row r="61" spans="1:8" x14ac:dyDescent="0.3">
      <c r="A61" s="39">
        <v>46194</v>
      </c>
      <c r="B61" s="45">
        <v>46200</v>
      </c>
      <c r="C61" s="41"/>
      <c r="D61" s="41"/>
      <c r="E61" s="42"/>
      <c r="F61" s="18">
        <f t="shared" si="0"/>
        <v>0</v>
      </c>
      <c r="G61" s="43">
        <f t="shared" si="1"/>
        <v>0</v>
      </c>
      <c r="H61" s="44">
        <f t="shared" si="2"/>
        <v>0</v>
      </c>
    </row>
    <row r="62" spans="1:8" x14ac:dyDescent="0.3">
      <c r="A62" s="39">
        <v>46201</v>
      </c>
      <c r="B62" s="45">
        <v>46207</v>
      </c>
      <c r="C62" s="41"/>
      <c r="D62" s="41"/>
      <c r="E62" s="42"/>
      <c r="F62" s="18">
        <f t="shared" si="0"/>
        <v>0</v>
      </c>
      <c r="G62" s="43">
        <f t="shared" si="1"/>
        <v>0</v>
      </c>
      <c r="H62" s="44">
        <f t="shared" si="2"/>
        <v>0</v>
      </c>
    </row>
    <row r="63" spans="1:8" x14ac:dyDescent="0.3">
      <c r="A63" s="39">
        <v>46208</v>
      </c>
      <c r="B63" s="45">
        <v>46214</v>
      </c>
      <c r="C63" s="41"/>
      <c r="D63" s="41"/>
      <c r="E63" s="42"/>
      <c r="F63" s="18">
        <f t="shared" si="0"/>
        <v>0</v>
      </c>
      <c r="G63" s="43">
        <f t="shared" si="1"/>
        <v>0</v>
      </c>
      <c r="H63" s="44">
        <f t="shared" si="2"/>
        <v>0</v>
      </c>
    </row>
    <row r="64" spans="1:8" x14ac:dyDescent="0.3">
      <c r="A64" s="39">
        <v>46215</v>
      </c>
      <c r="B64" s="45">
        <v>46221</v>
      </c>
      <c r="C64" s="41"/>
      <c r="D64" s="41"/>
      <c r="E64" s="42"/>
      <c r="F64" s="18">
        <f t="shared" si="0"/>
        <v>0</v>
      </c>
      <c r="G64" s="43">
        <f t="shared" si="1"/>
        <v>0</v>
      </c>
      <c r="H64" s="44">
        <f t="shared" si="2"/>
        <v>0</v>
      </c>
    </row>
    <row r="65" spans="1:13" x14ac:dyDescent="0.3">
      <c r="A65" s="39">
        <v>46222</v>
      </c>
      <c r="B65" s="45">
        <v>46228</v>
      </c>
      <c r="C65" s="41"/>
      <c r="D65" s="41"/>
      <c r="E65" s="42"/>
      <c r="F65" s="18">
        <f t="shared" si="0"/>
        <v>0</v>
      </c>
      <c r="G65" s="43">
        <f t="shared" si="1"/>
        <v>0</v>
      </c>
      <c r="H65" s="44">
        <f t="shared" si="2"/>
        <v>0</v>
      </c>
    </row>
    <row r="66" spans="1:13" x14ac:dyDescent="0.3">
      <c r="A66" s="39">
        <v>46229</v>
      </c>
      <c r="B66" s="45">
        <v>46235</v>
      </c>
      <c r="C66" s="41"/>
      <c r="D66" s="41"/>
      <c r="E66" s="42"/>
      <c r="F66" s="18">
        <f t="shared" si="0"/>
        <v>0</v>
      </c>
      <c r="G66" s="43">
        <f t="shared" si="1"/>
        <v>0</v>
      </c>
      <c r="H66" s="44">
        <f t="shared" si="2"/>
        <v>0</v>
      </c>
    </row>
    <row r="67" spans="1:13" x14ac:dyDescent="0.3">
      <c r="A67" s="4"/>
      <c r="B67" s="4"/>
    </row>
    <row r="69" spans="1:13" ht="46.2" customHeight="1" x14ac:dyDescent="0.3">
      <c r="A69" s="46" t="s">
        <v>20</v>
      </c>
      <c r="B69" s="46"/>
      <c r="C69" s="46"/>
      <c r="D69" s="46"/>
      <c r="E69" s="46"/>
      <c r="F69" s="46"/>
      <c r="G69" s="46"/>
      <c r="H69" s="46"/>
      <c r="I69" s="46"/>
      <c r="J69" s="46"/>
      <c r="K69" s="46"/>
    </row>
    <row r="70" spans="1:13" x14ac:dyDescent="0.3">
      <c r="A70" t="s">
        <v>21</v>
      </c>
    </row>
    <row r="71" spans="1:13" ht="20.399999999999999" customHeight="1" x14ac:dyDescent="0.3">
      <c r="A71" s="47" t="s">
        <v>22</v>
      </c>
      <c r="B71" s="47"/>
      <c r="C71" s="47"/>
      <c r="D71" s="47"/>
      <c r="E71" s="47"/>
      <c r="F71" s="47"/>
      <c r="G71" s="47"/>
      <c r="H71" s="47"/>
      <c r="I71" s="47"/>
      <c r="J71" s="47"/>
      <c r="K71" s="47"/>
    </row>
    <row r="72" spans="1:13" ht="30.6" customHeight="1" x14ac:dyDescent="0.3">
      <c r="A72" s="47" t="s">
        <v>23</v>
      </c>
      <c r="B72" s="47"/>
      <c r="C72" s="47"/>
      <c r="D72" s="47"/>
      <c r="E72" s="47"/>
      <c r="F72" s="47"/>
      <c r="G72" s="47"/>
      <c r="H72" s="47"/>
      <c r="I72" s="47"/>
      <c r="J72" s="47"/>
      <c r="K72" s="47"/>
    </row>
    <row r="73" spans="1:13" ht="31.8" customHeight="1" x14ac:dyDescent="0.3">
      <c r="A73" s="47" t="s">
        <v>24</v>
      </c>
      <c r="B73" s="47"/>
      <c r="C73" s="47"/>
      <c r="D73" s="47"/>
      <c r="E73" s="47"/>
      <c r="F73" s="47"/>
      <c r="G73" s="47"/>
      <c r="H73" s="47"/>
      <c r="I73" s="47"/>
      <c r="J73" s="47"/>
      <c r="K73" s="47"/>
    </row>
    <row r="74" spans="1:13" ht="30.6" customHeight="1" x14ac:dyDescent="0.3">
      <c r="A74" s="47" t="s">
        <v>25</v>
      </c>
      <c r="B74" s="47"/>
      <c r="C74" s="47"/>
      <c r="D74" s="47"/>
      <c r="E74" s="47"/>
      <c r="F74" s="47"/>
      <c r="G74" s="47"/>
      <c r="H74" s="47"/>
      <c r="I74" s="47"/>
      <c r="J74" s="47"/>
      <c r="K74" s="47"/>
    </row>
    <row r="75" spans="1:13" ht="14.4" customHeight="1" x14ac:dyDescent="0.3">
      <c r="A75" s="48" t="s">
        <v>26</v>
      </c>
      <c r="B75" s="48"/>
      <c r="C75" s="48"/>
      <c r="D75" s="48"/>
      <c r="E75" s="48"/>
      <c r="F75" s="48"/>
      <c r="G75" s="48"/>
      <c r="H75" s="48"/>
      <c r="I75" s="48"/>
      <c r="J75" s="48"/>
      <c r="K75" s="48"/>
    </row>
    <row r="76" spans="1:13" ht="10.8" customHeight="1" x14ac:dyDescent="0.3">
      <c r="A76" s="51" t="s">
        <v>29</v>
      </c>
      <c r="B76" s="42"/>
      <c r="C76" s="42"/>
      <c r="D76" s="42"/>
      <c r="E76" s="42"/>
      <c r="F76" s="42"/>
      <c r="G76" s="42"/>
      <c r="H76" s="42"/>
      <c r="I76" s="42"/>
      <c r="J76" s="42"/>
    </row>
    <row r="77" spans="1:13" x14ac:dyDescent="0.3">
      <c r="A77" s="49" t="s">
        <v>27</v>
      </c>
      <c r="B77" s="49"/>
      <c r="C77" s="49"/>
      <c r="D77" s="49"/>
      <c r="E77" s="49"/>
      <c r="F77" s="49"/>
      <c r="G77" s="49"/>
      <c r="H77" s="49"/>
      <c r="I77" s="49"/>
      <c r="J77" s="49"/>
      <c r="K77" s="49"/>
      <c r="L77" s="50"/>
      <c r="M77" s="50"/>
    </row>
    <row r="78" spans="1:13" x14ac:dyDescent="0.3">
      <c r="A78" s="42"/>
      <c r="B78" s="42"/>
      <c r="C78" s="42"/>
      <c r="D78" s="42"/>
      <c r="E78" s="42"/>
      <c r="F78" s="42"/>
      <c r="G78" s="42"/>
      <c r="H78" s="42"/>
      <c r="I78" s="42"/>
      <c r="J78" s="42"/>
    </row>
    <row r="79" spans="1:13" x14ac:dyDescent="0.3">
      <c r="A79" s="42"/>
      <c r="B79" s="42"/>
      <c r="C79" s="42"/>
      <c r="D79" s="42"/>
      <c r="E79" s="42"/>
      <c r="F79" s="42"/>
      <c r="G79" s="42"/>
      <c r="H79" s="42"/>
      <c r="I79" s="42"/>
      <c r="J79" s="42"/>
    </row>
    <row r="80" spans="1:13" x14ac:dyDescent="0.3">
      <c r="A80" s="42"/>
      <c r="B80" s="42"/>
      <c r="C80" s="42"/>
      <c r="D80" s="42"/>
      <c r="E80" s="42"/>
      <c r="F80" s="42"/>
      <c r="G80" s="42"/>
      <c r="H80" s="42"/>
      <c r="I80" s="42"/>
      <c r="J80" s="42"/>
    </row>
    <row r="81" spans="1:10" x14ac:dyDescent="0.3">
      <c r="A81" s="42"/>
      <c r="B81" s="42"/>
      <c r="C81" s="42"/>
      <c r="D81" s="42"/>
      <c r="E81" s="42"/>
      <c r="F81" s="42"/>
      <c r="G81" s="42"/>
      <c r="H81" s="42"/>
      <c r="I81" s="42"/>
      <c r="J81" s="42"/>
    </row>
    <row r="82" spans="1:10" x14ac:dyDescent="0.3">
      <c r="A82" s="42"/>
      <c r="B82" s="42"/>
      <c r="C82" s="42"/>
      <c r="D82" s="42"/>
      <c r="E82" s="42"/>
      <c r="F82" s="42"/>
      <c r="G82" s="42"/>
      <c r="H82" s="42"/>
      <c r="I82" s="42"/>
      <c r="J82" s="42"/>
    </row>
    <row r="83" spans="1:10" x14ac:dyDescent="0.3">
      <c r="A83" s="42"/>
      <c r="B83" s="42"/>
      <c r="C83" s="42"/>
      <c r="D83" s="42"/>
      <c r="E83" s="42"/>
      <c r="F83" s="42"/>
      <c r="G83" s="42"/>
      <c r="H83" s="42"/>
      <c r="I83" s="42"/>
      <c r="J83" s="42"/>
    </row>
  </sheetData>
  <mergeCells count="8">
    <mergeCell ref="A75:K75"/>
    <mergeCell ref="A77:K77"/>
    <mergeCell ref="A1:I1"/>
    <mergeCell ref="A69:K69"/>
    <mergeCell ref="A71:K71"/>
    <mergeCell ref="A72:K72"/>
    <mergeCell ref="A73:K73"/>
    <mergeCell ref="A74:K74"/>
  </mergeCells>
  <dataValidations count="1">
    <dataValidation type="whole" allowBlank="1" showInputMessage="1" showErrorMessage="1" sqref="E15:E66" xr:uid="{5635CD8A-DD23-4871-A9A1-01D3A32CC43F}">
      <formula1>1</formula1>
      <formula2>7</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0505-3CCF-4CD7-87B8-FACDB989596A}">
  <dimension ref="A1:O83"/>
  <sheetViews>
    <sheetView tabSelected="1" workbookViewId="0">
      <selection activeCell="A77" sqref="A77:K77"/>
    </sheetView>
  </sheetViews>
  <sheetFormatPr defaultRowHeight="14.4" x14ac:dyDescent="0.3"/>
  <cols>
    <col min="1" max="1" width="10.5546875" customWidth="1"/>
    <col min="2" max="2" width="11.44140625" customWidth="1"/>
    <col min="3" max="3" width="9.33203125" bestFit="1" customWidth="1"/>
    <col min="4" max="4" width="14.88671875" bestFit="1" customWidth="1"/>
    <col min="5" max="5" width="12.33203125" customWidth="1"/>
    <col min="6" max="6" width="10.6640625" bestFit="1" customWidth="1"/>
    <col min="7" max="7" width="11.33203125" bestFit="1" customWidth="1"/>
    <col min="9" max="9" width="16" customWidth="1"/>
    <col min="10" max="10" width="10.44140625" customWidth="1"/>
    <col min="11" max="11" width="16.5546875" customWidth="1"/>
    <col min="12" max="12" width="1.109375" customWidth="1"/>
    <col min="13" max="13" width="1.33203125" customWidth="1"/>
    <col min="14" max="14" width="1" customWidth="1"/>
    <col min="15" max="15" width="1.109375" customWidth="1"/>
  </cols>
  <sheetData>
    <row r="1" spans="1:15" x14ac:dyDescent="0.3">
      <c r="A1" s="1" t="s">
        <v>0</v>
      </c>
      <c r="B1" s="1"/>
      <c r="C1" s="1"/>
      <c r="D1" s="1"/>
      <c r="E1" s="1"/>
      <c r="F1" s="1"/>
      <c r="G1" s="1"/>
      <c r="H1" s="1"/>
      <c r="I1" s="1"/>
      <c r="L1" s="2">
        <f>ROUND(M1*N1,1)</f>
        <v>790.1</v>
      </c>
      <c r="M1">
        <v>0.7</v>
      </c>
      <c r="N1" s="3">
        <v>1128.6600000000001</v>
      </c>
      <c r="O1" s="4">
        <v>46023</v>
      </c>
    </row>
    <row r="2" spans="1:15" x14ac:dyDescent="0.3">
      <c r="A2" s="5" t="s">
        <v>1</v>
      </c>
      <c r="B2" s="5"/>
      <c r="C2" s="5"/>
      <c r="D2" s="5"/>
      <c r="E2" s="5"/>
      <c r="F2" s="5"/>
      <c r="G2" s="5"/>
      <c r="H2" s="5"/>
      <c r="I2" s="5"/>
      <c r="L2" s="2">
        <f>ROUND(M2*N2,1)</f>
        <v>758.4</v>
      </c>
      <c r="M2">
        <v>0.7</v>
      </c>
      <c r="N2" s="3">
        <v>1083.46</v>
      </c>
      <c r="O2" s="4">
        <v>45658</v>
      </c>
    </row>
    <row r="3" spans="1:15" ht="15" thickBot="1" x14ac:dyDescent="0.35">
      <c r="A3" s="7"/>
      <c r="B3" s="7"/>
      <c r="C3" s="7"/>
      <c r="D3" s="7"/>
      <c r="E3" s="7"/>
      <c r="F3" s="8"/>
      <c r="G3" s="9"/>
      <c r="H3" s="9"/>
      <c r="I3" s="10"/>
      <c r="J3" s="10"/>
      <c r="K3" s="9"/>
      <c r="L3" s="2">
        <f>ROUND(M3*N3,2)</f>
        <v>726.82</v>
      </c>
      <c r="M3">
        <v>0.7</v>
      </c>
      <c r="N3" s="6">
        <v>1038.31</v>
      </c>
      <c r="O3" s="4">
        <v>45292</v>
      </c>
    </row>
    <row r="4" spans="1:15" x14ac:dyDescent="0.3">
      <c r="A4" s="12" t="s">
        <v>2</v>
      </c>
      <c r="B4" s="13"/>
      <c r="C4" s="13"/>
      <c r="D4" s="14"/>
      <c r="E4" s="7"/>
      <c r="F4" s="8"/>
      <c r="G4" s="9"/>
      <c r="H4" s="9"/>
      <c r="I4" s="10"/>
      <c r="J4" s="10"/>
      <c r="K4" s="9"/>
      <c r="L4" s="2">
        <f>ROUND(M4*N4,2)</f>
        <v>690.8</v>
      </c>
      <c r="M4">
        <v>0.7</v>
      </c>
      <c r="N4" s="11">
        <v>986.86</v>
      </c>
      <c r="O4" s="4">
        <v>44927</v>
      </c>
    </row>
    <row r="5" spans="1:15" x14ac:dyDescent="0.3">
      <c r="A5" s="15" t="s">
        <v>3</v>
      </c>
      <c r="B5" s="16"/>
      <c r="C5" s="16"/>
      <c r="D5" s="17"/>
      <c r="E5" s="7"/>
      <c r="F5" s="8"/>
      <c r="G5" s="9"/>
      <c r="H5" s="9"/>
      <c r="I5" s="10"/>
      <c r="J5" s="10"/>
      <c r="K5" s="9"/>
      <c r="L5" s="2">
        <f>ROUND(M5*N5,2)</f>
        <v>667.23</v>
      </c>
      <c r="M5">
        <v>0.7</v>
      </c>
      <c r="N5" s="11">
        <v>953.18</v>
      </c>
      <c r="O5" s="4">
        <v>44562</v>
      </c>
    </row>
    <row r="6" spans="1:15" ht="16.8" thickBot="1" x14ac:dyDescent="0.35">
      <c r="A6" s="19" t="s">
        <v>4</v>
      </c>
      <c r="B6" s="20"/>
      <c r="C6" s="20"/>
      <c r="D6" s="21"/>
      <c r="E6" s="7"/>
      <c r="F6" s="22"/>
      <c r="G6" s="9"/>
      <c r="H6" s="9"/>
      <c r="I6" s="10"/>
      <c r="J6" s="10"/>
      <c r="K6" s="9"/>
      <c r="L6" s="18">
        <f>ROUND(IF(F11&gt;=O3,L3,IF(F11&gt;=O4,L4,IF(F11&gt;=O5,L5))),2)</f>
        <v>0</v>
      </c>
    </row>
    <row r="7" spans="1:15" x14ac:dyDescent="0.3">
      <c r="A7" s="7"/>
      <c r="B7" s="7"/>
      <c r="C7" s="7"/>
      <c r="D7" s="7"/>
      <c r="E7" s="7"/>
      <c r="F7" s="8"/>
      <c r="G7" s="9"/>
      <c r="H7" s="9"/>
      <c r="I7" s="23" t="s">
        <v>5</v>
      </c>
      <c r="J7" s="10"/>
      <c r="K7" s="9"/>
    </row>
    <row r="8" spans="1:15" x14ac:dyDescent="0.3">
      <c r="A8" s="24" t="s">
        <v>6</v>
      </c>
      <c r="B8" s="24"/>
      <c r="C8" s="24"/>
      <c r="D8" s="24"/>
      <c r="E8" s="24"/>
      <c r="F8" s="25"/>
      <c r="G8" s="26"/>
      <c r="H8" s="26"/>
      <c r="I8" s="27"/>
    </row>
    <row r="9" spans="1:15" x14ac:dyDescent="0.3">
      <c r="A9" s="7"/>
      <c r="B9" s="7"/>
      <c r="C9" s="7"/>
      <c r="D9" s="7"/>
      <c r="E9" s="7"/>
      <c r="F9" s="8"/>
      <c r="G9" s="9"/>
      <c r="H9" s="9"/>
      <c r="I9" s="27"/>
      <c r="J9" s="10"/>
      <c r="K9" s="9"/>
    </row>
    <row r="10" spans="1:15" x14ac:dyDescent="0.3">
      <c r="A10" s="24" t="s">
        <v>7</v>
      </c>
      <c r="B10" s="28"/>
      <c r="C10" s="29"/>
      <c r="E10" s="30" t="s">
        <v>8</v>
      </c>
      <c r="F10" s="31"/>
      <c r="G10" s="9"/>
      <c r="H10" s="9"/>
      <c r="I10" s="27"/>
      <c r="J10" s="10"/>
      <c r="K10" s="9"/>
    </row>
    <row r="12" spans="1:15" x14ac:dyDescent="0.3">
      <c r="B12" s="32" t="s">
        <v>9</v>
      </c>
      <c r="C12" s="33"/>
      <c r="E12" s="34" t="s">
        <v>10</v>
      </c>
      <c r="F12" s="35">
        <f>SUM(B6/40)</f>
        <v>0</v>
      </c>
      <c r="G12" s="36" t="s">
        <v>11</v>
      </c>
    </row>
    <row r="14" spans="1:15" ht="57" customHeight="1" x14ac:dyDescent="0.3">
      <c r="A14" s="37" t="s">
        <v>12</v>
      </c>
      <c r="B14" s="38" t="s">
        <v>13</v>
      </c>
      <c r="C14" s="37" t="s">
        <v>14</v>
      </c>
      <c r="D14" s="37" t="s">
        <v>15</v>
      </c>
      <c r="E14" s="37" t="s">
        <v>16</v>
      </c>
      <c r="F14" s="37" t="s">
        <v>17</v>
      </c>
      <c r="G14" s="37" t="s">
        <v>18</v>
      </c>
      <c r="H14" s="37" t="s">
        <v>19</v>
      </c>
    </row>
    <row r="15" spans="1:15" x14ac:dyDescent="0.3">
      <c r="A15" s="39">
        <v>45872</v>
      </c>
      <c r="B15" s="40">
        <v>45878</v>
      </c>
      <c r="C15" s="41"/>
      <c r="D15" s="41"/>
      <c r="E15" s="42"/>
      <c r="F15" s="18">
        <f>ROUND(E15/7,2)</f>
        <v>0</v>
      </c>
      <c r="G15" s="43">
        <f>IF(OR($B$6="",F$10="",F$12="",C15="",D15="",E15=""),,IF(($B$6*0.7*F15)&gt;$L$5,$L$5,$B$6*0.7*F15))</f>
        <v>0</v>
      </c>
      <c r="H15" s="44">
        <f>IF(OR($B$6="",F$10="",F$12="",C15="",D15="",E15=""),,IF(((($B$6-G15)/F$12)-C15-D15)&lt;0,"0.00",MROUND(((($B$6-G15)/F$12)-C15-D15),0.25)))</f>
        <v>0</v>
      </c>
    </row>
    <row r="16" spans="1:15" x14ac:dyDescent="0.3">
      <c r="A16" s="39">
        <v>45879</v>
      </c>
      <c r="B16" s="45">
        <v>45885</v>
      </c>
      <c r="C16" s="41"/>
      <c r="D16" s="41"/>
      <c r="E16" s="42"/>
      <c r="F16" s="18">
        <f t="shared" ref="F16:F66" si="0">ROUND(E16/7,2)</f>
        <v>0</v>
      </c>
      <c r="G16" s="43">
        <f t="shared" ref="G16:G66" si="1">IF(OR($B$6="",F$10="",F$12="",C16="",D16="",E16=""),,IF(($B$6*0.7*F16)&gt;$L$5,$L$5,$B$6*0.7*F16))</f>
        <v>0</v>
      </c>
      <c r="H16" s="44">
        <f t="shared" ref="H16:H66" si="2">IF(OR($B$6="",F$10="",F$12="",C16="",D16="",E16=""),,IF(((($B$6-G16)/F$12)-C16-D16)&lt;0,"0.00",MROUND(((($B$6-G16)/F$12)-C16-D16),0.25)))</f>
        <v>0</v>
      </c>
    </row>
    <row r="17" spans="1:11" x14ac:dyDescent="0.3">
      <c r="A17" s="39">
        <v>45886</v>
      </c>
      <c r="B17" s="45">
        <v>45892</v>
      </c>
      <c r="C17" s="41"/>
      <c r="D17" s="41"/>
      <c r="E17" s="42"/>
      <c r="F17" s="18">
        <f t="shared" si="0"/>
        <v>0</v>
      </c>
      <c r="G17" s="43">
        <f t="shared" si="1"/>
        <v>0</v>
      </c>
      <c r="H17" s="44">
        <f t="shared" si="2"/>
        <v>0</v>
      </c>
    </row>
    <row r="18" spans="1:11" x14ac:dyDescent="0.3">
      <c r="A18" s="39">
        <v>45893</v>
      </c>
      <c r="B18" s="45">
        <v>45899</v>
      </c>
      <c r="C18" s="41"/>
      <c r="D18" s="41"/>
      <c r="E18" s="42"/>
      <c r="F18" s="18">
        <f t="shared" si="0"/>
        <v>0</v>
      </c>
      <c r="G18" s="43">
        <f t="shared" si="1"/>
        <v>0</v>
      </c>
      <c r="H18" s="44">
        <f t="shared" si="2"/>
        <v>0</v>
      </c>
    </row>
    <row r="19" spans="1:11" x14ac:dyDescent="0.3">
      <c r="A19" s="39">
        <v>45900</v>
      </c>
      <c r="B19" s="45">
        <v>45906</v>
      </c>
      <c r="C19" s="41"/>
      <c r="D19" s="41"/>
      <c r="E19" s="42"/>
      <c r="F19" s="18">
        <f t="shared" si="0"/>
        <v>0</v>
      </c>
      <c r="G19" s="43">
        <f t="shared" si="1"/>
        <v>0</v>
      </c>
      <c r="H19" s="44">
        <f t="shared" si="2"/>
        <v>0</v>
      </c>
    </row>
    <row r="20" spans="1:11" x14ac:dyDescent="0.3">
      <c r="A20" s="39">
        <v>45907</v>
      </c>
      <c r="B20" s="45">
        <v>45913</v>
      </c>
      <c r="C20" s="41"/>
      <c r="D20" s="41"/>
      <c r="E20" s="42"/>
      <c r="F20" s="18">
        <f t="shared" si="0"/>
        <v>0</v>
      </c>
      <c r="G20" s="43">
        <f t="shared" si="1"/>
        <v>0</v>
      </c>
      <c r="H20" s="44">
        <f t="shared" si="2"/>
        <v>0</v>
      </c>
    </row>
    <row r="21" spans="1:11" x14ac:dyDescent="0.3">
      <c r="A21" s="39">
        <v>45914</v>
      </c>
      <c r="B21" s="45">
        <v>45920</v>
      </c>
      <c r="C21" s="41"/>
      <c r="D21" s="41"/>
      <c r="E21" s="42"/>
      <c r="F21" s="18">
        <f t="shared" si="0"/>
        <v>0</v>
      </c>
      <c r="G21" s="43">
        <f t="shared" si="1"/>
        <v>0</v>
      </c>
      <c r="H21" s="44">
        <f t="shared" si="2"/>
        <v>0</v>
      </c>
      <c r="K21" s="42"/>
    </row>
    <row r="22" spans="1:11" x14ac:dyDescent="0.3">
      <c r="A22" s="39">
        <v>45921</v>
      </c>
      <c r="B22" s="45">
        <v>45927</v>
      </c>
      <c r="C22" s="41"/>
      <c r="D22" s="41"/>
      <c r="E22" s="42"/>
      <c r="F22" s="18">
        <f t="shared" si="0"/>
        <v>0</v>
      </c>
      <c r="G22" s="43">
        <f t="shared" si="1"/>
        <v>0</v>
      </c>
      <c r="H22" s="44">
        <f t="shared" si="2"/>
        <v>0</v>
      </c>
    </row>
    <row r="23" spans="1:11" x14ac:dyDescent="0.3">
      <c r="A23" s="39">
        <v>45928</v>
      </c>
      <c r="B23" s="45">
        <v>45934</v>
      </c>
      <c r="C23" s="41"/>
      <c r="D23" s="41"/>
      <c r="E23" s="42"/>
      <c r="F23" s="18">
        <f t="shared" si="0"/>
        <v>0</v>
      </c>
      <c r="G23" s="43">
        <f t="shared" si="1"/>
        <v>0</v>
      </c>
      <c r="H23" s="44">
        <f t="shared" si="2"/>
        <v>0</v>
      </c>
    </row>
    <row r="24" spans="1:11" x14ac:dyDescent="0.3">
      <c r="A24" s="39">
        <v>45935</v>
      </c>
      <c r="B24" s="45">
        <v>45941</v>
      </c>
      <c r="C24" s="41"/>
      <c r="D24" s="41"/>
      <c r="E24" s="42"/>
      <c r="F24" s="18">
        <f t="shared" si="0"/>
        <v>0</v>
      </c>
      <c r="G24" s="43">
        <f t="shared" si="1"/>
        <v>0</v>
      </c>
      <c r="H24" s="44">
        <f t="shared" si="2"/>
        <v>0</v>
      </c>
    </row>
    <row r="25" spans="1:11" x14ac:dyDescent="0.3">
      <c r="A25" s="39">
        <v>45942</v>
      </c>
      <c r="B25" s="45">
        <v>46009</v>
      </c>
      <c r="C25" s="41"/>
      <c r="D25" s="41"/>
      <c r="E25" s="42"/>
      <c r="F25" s="18">
        <f t="shared" si="0"/>
        <v>0</v>
      </c>
      <c r="G25" s="43">
        <f t="shared" si="1"/>
        <v>0</v>
      </c>
      <c r="H25" s="44">
        <f t="shared" si="2"/>
        <v>0</v>
      </c>
    </row>
    <row r="26" spans="1:11" x14ac:dyDescent="0.3">
      <c r="A26" s="39">
        <v>45949</v>
      </c>
      <c r="B26" s="45">
        <v>45955</v>
      </c>
      <c r="C26" s="41"/>
      <c r="D26" s="41"/>
      <c r="E26" s="42"/>
      <c r="F26" s="18">
        <f t="shared" si="0"/>
        <v>0</v>
      </c>
      <c r="G26" s="43">
        <f t="shared" si="1"/>
        <v>0</v>
      </c>
      <c r="H26" s="44">
        <f t="shared" si="2"/>
        <v>0</v>
      </c>
    </row>
    <row r="27" spans="1:11" x14ac:dyDescent="0.3">
      <c r="A27" s="39">
        <v>45956</v>
      </c>
      <c r="B27" s="45">
        <v>45962</v>
      </c>
      <c r="C27" s="41"/>
      <c r="D27" s="41"/>
      <c r="E27" s="42"/>
      <c r="F27" s="18">
        <f t="shared" si="0"/>
        <v>0</v>
      </c>
      <c r="G27" s="43">
        <f t="shared" si="1"/>
        <v>0</v>
      </c>
      <c r="H27" s="44">
        <f t="shared" si="2"/>
        <v>0</v>
      </c>
    </row>
    <row r="28" spans="1:11" x14ac:dyDescent="0.3">
      <c r="A28" s="39">
        <v>45963</v>
      </c>
      <c r="B28" s="45">
        <v>45969</v>
      </c>
      <c r="C28" s="41"/>
      <c r="D28" s="41"/>
      <c r="E28" s="42"/>
      <c r="F28" s="18">
        <f t="shared" si="0"/>
        <v>0</v>
      </c>
      <c r="G28" s="43">
        <f t="shared" si="1"/>
        <v>0</v>
      </c>
      <c r="H28" s="44">
        <f t="shared" si="2"/>
        <v>0</v>
      </c>
    </row>
    <row r="29" spans="1:11" x14ac:dyDescent="0.3">
      <c r="A29" s="39">
        <v>45970</v>
      </c>
      <c r="B29" s="45">
        <v>45976</v>
      </c>
      <c r="C29" s="41"/>
      <c r="D29" s="41"/>
      <c r="E29" s="42"/>
      <c r="F29" s="18">
        <f t="shared" si="0"/>
        <v>0</v>
      </c>
      <c r="G29" s="43">
        <f t="shared" si="1"/>
        <v>0</v>
      </c>
      <c r="H29" s="44">
        <f t="shared" si="2"/>
        <v>0</v>
      </c>
    </row>
    <row r="30" spans="1:11" x14ac:dyDescent="0.3">
      <c r="A30" s="39">
        <v>45977</v>
      </c>
      <c r="B30" s="45">
        <v>45983</v>
      </c>
      <c r="C30" s="41"/>
      <c r="D30" s="41"/>
      <c r="E30" s="42"/>
      <c r="F30" s="18">
        <f t="shared" si="0"/>
        <v>0</v>
      </c>
      <c r="G30" s="43">
        <f t="shared" si="1"/>
        <v>0</v>
      </c>
      <c r="H30" s="44">
        <f t="shared" si="2"/>
        <v>0</v>
      </c>
    </row>
    <row r="31" spans="1:11" x14ac:dyDescent="0.3">
      <c r="A31" s="39">
        <v>45984</v>
      </c>
      <c r="B31" s="45">
        <v>45990</v>
      </c>
      <c r="C31" s="41"/>
      <c r="D31" s="41"/>
      <c r="E31" s="42"/>
      <c r="F31" s="18">
        <f t="shared" si="0"/>
        <v>0</v>
      </c>
      <c r="G31" s="43">
        <f t="shared" si="1"/>
        <v>0</v>
      </c>
      <c r="H31" s="44">
        <f t="shared" si="2"/>
        <v>0</v>
      </c>
    </row>
    <row r="32" spans="1:11" x14ac:dyDescent="0.3">
      <c r="A32" s="39">
        <v>45991</v>
      </c>
      <c r="B32" s="45">
        <v>45997</v>
      </c>
      <c r="C32" s="41"/>
      <c r="D32" s="41"/>
      <c r="E32" s="42"/>
      <c r="F32" s="18">
        <f t="shared" si="0"/>
        <v>0</v>
      </c>
      <c r="G32" s="43">
        <f t="shared" si="1"/>
        <v>0</v>
      </c>
      <c r="H32" s="44">
        <f t="shared" si="2"/>
        <v>0</v>
      </c>
    </row>
    <row r="33" spans="1:8" x14ac:dyDescent="0.3">
      <c r="A33" s="39">
        <v>45998</v>
      </c>
      <c r="B33" s="45">
        <v>46004</v>
      </c>
      <c r="C33" s="41"/>
      <c r="D33" s="41"/>
      <c r="E33" s="42"/>
      <c r="F33" s="18">
        <f t="shared" si="0"/>
        <v>0</v>
      </c>
      <c r="G33" s="43">
        <f t="shared" si="1"/>
        <v>0</v>
      </c>
      <c r="H33" s="44">
        <f t="shared" si="2"/>
        <v>0</v>
      </c>
    </row>
    <row r="34" spans="1:8" x14ac:dyDescent="0.3">
      <c r="A34" s="39">
        <v>46005</v>
      </c>
      <c r="B34" s="45">
        <v>46011</v>
      </c>
      <c r="C34" s="41"/>
      <c r="D34" s="41"/>
      <c r="E34" s="42"/>
      <c r="F34" s="18">
        <f t="shared" si="0"/>
        <v>0</v>
      </c>
      <c r="G34" s="43">
        <f t="shared" si="1"/>
        <v>0</v>
      </c>
      <c r="H34" s="44">
        <f t="shared" si="2"/>
        <v>0</v>
      </c>
    </row>
    <row r="35" spans="1:8" x14ac:dyDescent="0.3">
      <c r="A35" s="39">
        <v>46012</v>
      </c>
      <c r="B35" s="45">
        <v>46018</v>
      </c>
      <c r="C35" s="41"/>
      <c r="D35" s="41"/>
      <c r="E35" s="42"/>
      <c r="F35" s="18">
        <f t="shared" si="0"/>
        <v>0</v>
      </c>
      <c r="G35" s="43">
        <f t="shared" si="1"/>
        <v>0</v>
      </c>
      <c r="H35" s="44">
        <f t="shared" si="2"/>
        <v>0</v>
      </c>
    </row>
    <row r="36" spans="1:8" x14ac:dyDescent="0.3">
      <c r="A36" s="39">
        <v>46019</v>
      </c>
      <c r="B36" s="45">
        <v>46025</v>
      </c>
      <c r="C36" s="41"/>
      <c r="D36" s="41"/>
      <c r="E36" s="42"/>
      <c r="F36" s="18">
        <f t="shared" si="0"/>
        <v>0</v>
      </c>
      <c r="G36" s="43">
        <f t="shared" si="1"/>
        <v>0</v>
      </c>
      <c r="H36" s="44">
        <f t="shared" si="2"/>
        <v>0</v>
      </c>
    </row>
    <row r="37" spans="1:8" x14ac:dyDescent="0.3">
      <c r="A37" s="39">
        <v>46026</v>
      </c>
      <c r="B37" s="45">
        <v>46032</v>
      </c>
      <c r="C37" s="41"/>
      <c r="D37" s="41"/>
      <c r="E37" s="42"/>
      <c r="F37" s="18">
        <f t="shared" si="0"/>
        <v>0</v>
      </c>
      <c r="G37" s="43">
        <f t="shared" si="1"/>
        <v>0</v>
      </c>
      <c r="H37" s="44">
        <f t="shared" si="2"/>
        <v>0</v>
      </c>
    </row>
    <row r="38" spans="1:8" x14ac:dyDescent="0.3">
      <c r="A38" s="39">
        <v>46033</v>
      </c>
      <c r="B38" s="45">
        <v>46039</v>
      </c>
      <c r="C38" s="41"/>
      <c r="D38" s="41"/>
      <c r="E38" s="42"/>
      <c r="F38" s="18">
        <f t="shared" si="0"/>
        <v>0</v>
      </c>
      <c r="G38" s="43">
        <f t="shared" si="1"/>
        <v>0</v>
      </c>
      <c r="H38" s="44">
        <f t="shared" si="2"/>
        <v>0</v>
      </c>
    </row>
    <row r="39" spans="1:8" x14ac:dyDescent="0.3">
      <c r="A39" s="39">
        <v>46040</v>
      </c>
      <c r="B39" s="45">
        <v>46046</v>
      </c>
      <c r="C39" s="41"/>
      <c r="D39" s="41"/>
      <c r="E39" s="42"/>
      <c r="F39" s="18">
        <f t="shared" si="0"/>
        <v>0</v>
      </c>
      <c r="G39" s="43">
        <f>IF(OR($B$6="",F$10="",F$12="",C39="",D39="",E39=""),,IF(($B$6*0.7*F39)&gt;$L$5,$L$5,$B$6*0.7*F39))</f>
        <v>0</v>
      </c>
      <c r="H39" s="44">
        <f>IF(OR($B$6="",F$10="",F$12="",C39="",D39="",E39=""),,IF(((($B$6-G39)/F$12)-C39-D39)&lt;0,"0.00",MROUND(((($B$6-G39)/F$12)-C39-D39),0.25)))</f>
        <v>0</v>
      </c>
    </row>
    <row r="40" spans="1:8" x14ac:dyDescent="0.3">
      <c r="A40" s="39">
        <v>46047</v>
      </c>
      <c r="B40" s="45">
        <v>46053</v>
      </c>
      <c r="C40" s="41"/>
      <c r="D40" s="41"/>
      <c r="E40" s="42"/>
      <c r="F40" s="18">
        <f t="shared" si="0"/>
        <v>0</v>
      </c>
      <c r="G40" s="43">
        <f t="shared" si="1"/>
        <v>0</v>
      </c>
      <c r="H40" s="44">
        <f t="shared" si="2"/>
        <v>0</v>
      </c>
    </row>
    <row r="41" spans="1:8" x14ac:dyDescent="0.3">
      <c r="A41" s="39">
        <v>46054</v>
      </c>
      <c r="B41" s="45">
        <v>46060</v>
      </c>
      <c r="C41" s="41"/>
      <c r="D41" s="41"/>
      <c r="E41" s="42"/>
      <c r="F41" s="18">
        <f t="shared" si="0"/>
        <v>0</v>
      </c>
      <c r="G41" s="43">
        <f t="shared" si="1"/>
        <v>0</v>
      </c>
      <c r="H41" s="44">
        <f t="shared" si="2"/>
        <v>0</v>
      </c>
    </row>
    <row r="42" spans="1:8" x14ac:dyDescent="0.3">
      <c r="A42" s="39">
        <v>46061</v>
      </c>
      <c r="B42" s="45">
        <v>46067</v>
      </c>
      <c r="C42" s="41"/>
      <c r="D42" s="41"/>
      <c r="E42" s="42"/>
      <c r="F42" s="18">
        <f t="shared" si="0"/>
        <v>0</v>
      </c>
      <c r="G42" s="43">
        <f t="shared" si="1"/>
        <v>0</v>
      </c>
      <c r="H42" s="44">
        <f t="shared" si="2"/>
        <v>0</v>
      </c>
    </row>
    <row r="43" spans="1:8" x14ac:dyDescent="0.3">
      <c r="A43" s="39">
        <v>46068</v>
      </c>
      <c r="B43" s="45">
        <v>46074</v>
      </c>
      <c r="C43" s="41"/>
      <c r="D43" s="41"/>
      <c r="E43" s="42"/>
      <c r="F43" s="18">
        <f t="shared" si="0"/>
        <v>0</v>
      </c>
      <c r="G43" s="43">
        <f t="shared" si="1"/>
        <v>0</v>
      </c>
      <c r="H43" s="44">
        <f t="shared" si="2"/>
        <v>0</v>
      </c>
    </row>
    <row r="44" spans="1:8" x14ac:dyDescent="0.3">
      <c r="A44" s="39">
        <v>46075</v>
      </c>
      <c r="B44" s="45">
        <v>46081</v>
      </c>
      <c r="C44" s="41"/>
      <c r="D44" s="41"/>
      <c r="E44" s="42"/>
      <c r="F44" s="18">
        <f t="shared" si="0"/>
        <v>0</v>
      </c>
      <c r="G44" s="43">
        <f t="shared" si="1"/>
        <v>0</v>
      </c>
      <c r="H44" s="44">
        <f t="shared" si="2"/>
        <v>0</v>
      </c>
    </row>
    <row r="45" spans="1:8" x14ac:dyDescent="0.3">
      <c r="A45" s="39">
        <v>46082</v>
      </c>
      <c r="B45" s="45">
        <v>46088</v>
      </c>
      <c r="C45" s="41"/>
      <c r="D45" s="41"/>
      <c r="E45" s="42"/>
      <c r="F45" s="18">
        <f t="shared" si="0"/>
        <v>0</v>
      </c>
      <c r="G45" s="43">
        <f t="shared" si="1"/>
        <v>0</v>
      </c>
      <c r="H45" s="44">
        <f t="shared" si="2"/>
        <v>0</v>
      </c>
    </row>
    <row r="46" spans="1:8" x14ac:dyDescent="0.3">
      <c r="A46" s="39">
        <v>46089</v>
      </c>
      <c r="B46" s="45">
        <v>46095</v>
      </c>
      <c r="C46" s="41"/>
      <c r="D46" s="41"/>
      <c r="E46" s="42"/>
      <c r="F46" s="18">
        <f t="shared" si="0"/>
        <v>0</v>
      </c>
      <c r="G46" s="43">
        <f t="shared" si="1"/>
        <v>0</v>
      </c>
      <c r="H46" s="44">
        <f t="shared" si="2"/>
        <v>0</v>
      </c>
    </row>
    <row r="47" spans="1:8" x14ac:dyDescent="0.3">
      <c r="A47" s="39">
        <v>46096</v>
      </c>
      <c r="B47" s="45">
        <v>46102</v>
      </c>
      <c r="C47" s="41"/>
      <c r="D47" s="41"/>
      <c r="E47" s="42"/>
      <c r="F47" s="18">
        <f t="shared" si="0"/>
        <v>0</v>
      </c>
      <c r="G47" s="43">
        <f t="shared" si="1"/>
        <v>0</v>
      </c>
      <c r="H47" s="44">
        <f t="shared" si="2"/>
        <v>0</v>
      </c>
    </row>
    <row r="48" spans="1:8" x14ac:dyDescent="0.3">
      <c r="A48" s="39">
        <v>46103</v>
      </c>
      <c r="B48" s="45">
        <v>46109</v>
      </c>
      <c r="C48" s="41"/>
      <c r="D48" s="41"/>
      <c r="E48" s="42"/>
      <c r="F48" s="18">
        <f t="shared" si="0"/>
        <v>0</v>
      </c>
      <c r="G48" s="43">
        <f t="shared" si="1"/>
        <v>0</v>
      </c>
      <c r="H48" s="44">
        <f t="shared" si="2"/>
        <v>0</v>
      </c>
    </row>
    <row r="49" spans="1:8" x14ac:dyDescent="0.3">
      <c r="A49" s="39">
        <v>46110</v>
      </c>
      <c r="B49" s="45">
        <v>46116</v>
      </c>
      <c r="C49" s="41"/>
      <c r="D49" s="41"/>
      <c r="E49" s="42"/>
      <c r="F49" s="18">
        <f t="shared" si="0"/>
        <v>0</v>
      </c>
      <c r="G49" s="43">
        <f t="shared" si="1"/>
        <v>0</v>
      </c>
      <c r="H49" s="44">
        <f t="shared" si="2"/>
        <v>0</v>
      </c>
    </row>
    <row r="50" spans="1:8" x14ac:dyDescent="0.3">
      <c r="A50" s="39">
        <v>46117</v>
      </c>
      <c r="B50" s="45">
        <v>46123</v>
      </c>
      <c r="C50" s="41"/>
      <c r="D50" s="41"/>
      <c r="E50" s="42"/>
      <c r="F50" s="18">
        <f t="shared" si="0"/>
        <v>0</v>
      </c>
      <c r="G50" s="43">
        <f t="shared" si="1"/>
        <v>0</v>
      </c>
      <c r="H50" s="44">
        <f t="shared" si="2"/>
        <v>0</v>
      </c>
    </row>
    <row r="51" spans="1:8" x14ac:dyDescent="0.3">
      <c r="A51" s="39">
        <v>46124</v>
      </c>
      <c r="B51" s="45">
        <v>46130</v>
      </c>
      <c r="C51" s="41"/>
      <c r="D51" s="41"/>
      <c r="E51" s="42"/>
      <c r="F51" s="18">
        <f t="shared" si="0"/>
        <v>0</v>
      </c>
      <c r="G51" s="43">
        <f t="shared" si="1"/>
        <v>0</v>
      </c>
      <c r="H51" s="44">
        <f t="shared" si="2"/>
        <v>0</v>
      </c>
    </row>
    <row r="52" spans="1:8" x14ac:dyDescent="0.3">
      <c r="A52" s="39">
        <v>46131</v>
      </c>
      <c r="B52" s="45">
        <v>46137</v>
      </c>
      <c r="C52" s="41"/>
      <c r="D52" s="41"/>
      <c r="E52" s="42"/>
      <c r="F52" s="18">
        <f t="shared" si="0"/>
        <v>0</v>
      </c>
      <c r="G52" s="43">
        <f t="shared" si="1"/>
        <v>0</v>
      </c>
      <c r="H52" s="44">
        <f t="shared" si="2"/>
        <v>0</v>
      </c>
    </row>
    <row r="53" spans="1:8" x14ac:dyDescent="0.3">
      <c r="A53" s="39">
        <v>46138</v>
      </c>
      <c r="B53" s="45">
        <v>46144</v>
      </c>
      <c r="C53" s="41"/>
      <c r="D53" s="41"/>
      <c r="E53" s="42"/>
      <c r="F53" s="18">
        <f t="shared" si="0"/>
        <v>0</v>
      </c>
      <c r="G53" s="43">
        <f t="shared" si="1"/>
        <v>0</v>
      </c>
      <c r="H53" s="44">
        <f t="shared" si="2"/>
        <v>0</v>
      </c>
    </row>
    <row r="54" spans="1:8" x14ac:dyDescent="0.3">
      <c r="A54" s="39">
        <v>46145</v>
      </c>
      <c r="B54" s="45">
        <v>46151</v>
      </c>
      <c r="C54" s="41"/>
      <c r="D54" s="41"/>
      <c r="E54" s="42"/>
      <c r="F54" s="18">
        <f t="shared" si="0"/>
        <v>0</v>
      </c>
      <c r="G54" s="43">
        <f t="shared" si="1"/>
        <v>0</v>
      </c>
      <c r="H54" s="44">
        <f t="shared" si="2"/>
        <v>0</v>
      </c>
    </row>
    <row r="55" spans="1:8" x14ac:dyDescent="0.3">
      <c r="A55" s="39">
        <v>46152</v>
      </c>
      <c r="B55" s="45">
        <v>46158</v>
      </c>
      <c r="C55" s="41"/>
      <c r="D55" s="41"/>
      <c r="E55" s="42"/>
      <c r="F55" s="18">
        <f t="shared" si="0"/>
        <v>0</v>
      </c>
      <c r="G55" s="43">
        <f t="shared" si="1"/>
        <v>0</v>
      </c>
      <c r="H55" s="44">
        <f t="shared" si="2"/>
        <v>0</v>
      </c>
    </row>
    <row r="56" spans="1:8" x14ac:dyDescent="0.3">
      <c r="A56" s="39">
        <v>46159</v>
      </c>
      <c r="B56" s="45">
        <v>46165</v>
      </c>
      <c r="C56" s="41"/>
      <c r="D56" s="41"/>
      <c r="E56" s="42"/>
      <c r="F56" s="18">
        <f t="shared" si="0"/>
        <v>0</v>
      </c>
      <c r="G56" s="43">
        <f t="shared" si="1"/>
        <v>0</v>
      </c>
      <c r="H56" s="44">
        <f t="shared" si="2"/>
        <v>0</v>
      </c>
    </row>
    <row r="57" spans="1:8" x14ac:dyDescent="0.3">
      <c r="A57" s="39">
        <v>46166</v>
      </c>
      <c r="B57" s="45">
        <v>46172</v>
      </c>
      <c r="C57" s="41"/>
      <c r="D57" s="41"/>
      <c r="E57" s="42"/>
      <c r="F57" s="18">
        <f t="shared" si="0"/>
        <v>0</v>
      </c>
      <c r="G57" s="43">
        <f t="shared" si="1"/>
        <v>0</v>
      </c>
      <c r="H57" s="44">
        <f t="shared" si="2"/>
        <v>0</v>
      </c>
    </row>
    <row r="58" spans="1:8" x14ac:dyDescent="0.3">
      <c r="A58" s="39">
        <v>46173</v>
      </c>
      <c r="B58" s="45">
        <v>46179</v>
      </c>
      <c r="C58" s="41"/>
      <c r="D58" s="41"/>
      <c r="E58" s="42"/>
      <c r="F58" s="18">
        <f>ROUND(E58/7,2)</f>
        <v>0</v>
      </c>
      <c r="G58" s="43">
        <f t="shared" si="1"/>
        <v>0</v>
      </c>
      <c r="H58" s="44">
        <f t="shared" si="2"/>
        <v>0</v>
      </c>
    </row>
    <row r="59" spans="1:8" x14ac:dyDescent="0.3">
      <c r="A59" s="39">
        <v>46180</v>
      </c>
      <c r="B59" s="45">
        <v>46186</v>
      </c>
      <c r="C59" s="41"/>
      <c r="D59" s="41"/>
      <c r="E59" s="42"/>
      <c r="F59" s="18">
        <f t="shared" si="0"/>
        <v>0</v>
      </c>
      <c r="G59" s="43">
        <f t="shared" si="1"/>
        <v>0</v>
      </c>
      <c r="H59" s="44">
        <f t="shared" si="2"/>
        <v>0</v>
      </c>
    </row>
    <row r="60" spans="1:8" x14ac:dyDescent="0.3">
      <c r="A60" s="39">
        <v>46187</v>
      </c>
      <c r="B60" s="45">
        <v>46193</v>
      </c>
      <c r="C60" s="41"/>
      <c r="D60" s="41"/>
      <c r="E60" s="42"/>
      <c r="F60" s="18">
        <f t="shared" si="0"/>
        <v>0</v>
      </c>
      <c r="G60" s="43">
        <f t="shared" si="1"/>
        <v>0</v>
      </c>
      <c r="H60" s="44">
        <f t="shared" si="2"/>
        <v>0</v>
      </c>
    </row>
    <row r="61" spans="1:8" x14ac:dyDescent="0.3">
      <c r="A61" s="39">
        <v>46194</v>
      </c>
      <c r="B61" s="45">
        <v>46200</v>
      </c>
      <c r="C61" s="41"/>
      <c r="D61" s="41"/>
      <c r="E61" s="42"/>
      <c r="F61" s="18">
        <f t="shared" si="0"/>
        <v>0</v>
      </c>
      <c r="G61" s="43">
        <f t="shared" si="1"/>
        <v>0</v>
      </c>
      <c r="H61" s="44">
        <f t="shared" si="2"/>
        <v>0</v>
      </c>
    </row>
    <row r="62" spans="1:8" x14ac:dyDescent="0.3">
      <c r="A62" s="39">
        <v>46201</v>
      </c>
      <c r="B62" s="45">
        <v>46207</v>
      </c>
      <c r="C62" s="41"/>
      <c r="D62" s="41"/>
      <c r="E62" s="42"/>
      <c r="F62" s="18">
        <f t="shared" si="0"/>
        <v>0</v>
      </c>
      <c r="G62" s="43">
        <f t="shared" si="1"/>
        <v>0</v>
      </c>
      <c r="H62" s="44">
        <f t="shared" si="2"/>
        <v>0</v>
      </c>
    </row>
    <row r="63" spans="1:8" x14ac:dyDescent="0.3">
      <c r="A63" s="39">
        <v>46208</v>
      </c>
      <c r="B63" s="45">
        <v>46214</v>
      </c>
      <c r="C63" s="41"/>
      <c r="D63" s="41"/>
      <c r="E63" s="42"/>
      <c r="F63" s="18">
        <f t="shared" si="0"/>
        <v>0</v>
      </c>
      <c r="G63" s="43">
        <f t="shared" si="1"/>
        <v>0</v>
      </c>
      <c r="H63" s="44">
        <f t="shared" si="2"/>
        <v>0</v>
      </c>
    </row>
    <row r="64" spans="1:8" x14ac:dyDescent="0.3">
      <c r="A64" s="39">
        <v>46215</v>
      </c>
      <c r="B64" s="45">
        <v>46221</v>
      </c>
      <c r="C64" s="41"/>
      <c r="D64" s="41"/>
      <c r="E64" s="42"/>
      <c r="F64" s="18">
        <f t="shared" si="0"/>
        <v>0</v>
      </c>
      <c r="G64" s="43">
        <f t="shared" si="1"/>
        <v>0</v>
      </c>
      <c r="H64" s="44">
        <f t="shared" si="2"/>
        <v>0</v>
      </c>
    </row>
    <row r="65" spans="1:13" x14ac:dyDescent="0.3">
      <c r="A65" s="39">
        <v>46222</v>
      </c>
      <c r="B65" s="45">
        <v>46228</v>
      </c>
      <c r="C65" s="41"/>
      <c r="D65" s="41"/>
      <c r="E65" s="42"/>
      <c r="F65" s="18">
        <f t="shared" si="0"/>
        <v>0</v>
      </c>
      <c r="G65" s="43">
        <f t="shared" si="1"/>
        <v>0</v>
      </c>
      <c r="H65" s="44">
        <f t="shared" si="2"/>
        <v>0</v>
      </c>
    </row>
    <row r="66" spans="1:13" x14ac:dyDescent="0.3">
      <c r="A66" s="39">
        <v>46229</v>
      </c>
      <c r="B66" s="45">
        <v>46235</v>
      </c>
      <c r="C66" s="41"/>
      <c r="D66" s="41"/>
      <c r="E66" s="42"/>
      <c r="F66" s="18">
        <f t="shared" si="0"/>
        <v>0</v>
      </c>
      <c r="G66" s="43">
        <f t="shared" si="1"/>
        <v>0</v>
      </c>
      <c r="H66" s="44">
        <f t="shared" si="2"/>
        <v>0</v>
      </c>
    </row>
    <row r="67" spans="1:13" x14ac:dyDescent="0.3">
      <c r="A67" s="4"/>
      <c r="B67" s="4"/>
    </row>
    <row r="69" spans="1:13" ht="46.2" customHeight="1" x14ac:dyDescent="0.3">
      <c r="A69" s="46" t="s">
        <v>20</v>
      </c>
      <c r="B69" s="46"/>
      <c r="C69" s="46"/>
      <c r="D69" s="46"/>
      <c r="E69" s="46"/>
      <c r="F69" s="46"/>
      <c r="G69" s="46"/>
      <c r="H69" s="46"/>
      <c r="I69" s="46"/>
      <c r="J69" s="46"/>
      <c r="K69" s="46"/>
    </row>
    <row r="70" spans="1:13" x14ac:dyDescent="0.3">
      <c r="A70" t="s">
        <v>21</v>
      </c>
    </row>
    <row r="71" spans="1:13" ht="20.399999999999999" customHeight="1" x14ac:dyDescent="0.3">
      <c r="A71" s="47" t="s">
        <v>22</v>
      </c>
      <c r="B71" s="47"/>
      <c r="C71" s="47"/>
      <c r="D71" s="47"/>
      <c r="E71" s="47"/>
      <c r="F71" s="47"/>
      <c r="G71" s="47"/>
      <c r="H71" s="47"/>
      <c r="I71" s="47"/>
      <c r="J71" s="47"/>
      <c r="K71" s="47"/>
    </row>
    <row r="72" spans="1:13" ht="30.6" customHeight="1" x14ac:dyDescent="0.3">
      <c r="A72" s="47" t="s">
        <v>23</v>
      </c>
      <c r="B72" s="47"/>
      <c r="C72" s="47"/>
      <c r="D72" s="47"/>
      <c r="E72" s="47"/>
      <c r="F72" s="47"/>
      <c r="G72" s="47"/>
      <c r="H72" s="47"/>
      <c r="I72" s="47"/>
      <c r="J72" s="47"/>
      <c r="K72" s="47"/>
    </row>
    <row r="73" spans="1:13" ht="31.8" customHeight="1" x14ac:dyDescent="0.3">
      <c r="A73" s="47" t="s">
        <v>24</v>
      </c>
      <c r="B73" s="47"/>
      <c r="C73" s="47"/>
      <c r="D73" s="47"/>
      <c r="E73" s="47"/>
      <c r="F73" s="47"/>
      <c r="G73" s="47"/>
      <c r="H73" s="47"/>
      <c r="I73" s="47"/>
      <c r="J73" s="47"/>
      <c r="K73" s="47"/>
    </row>
    <row r="74" spans="1:13" ht="30.6" customHeight="1" x14ac:dyDescent="0.3">
      <c r="A74" s="47" t="s">
        <v>25</v>
      </c>
      <c r="B74" s="47"/>
      <c r="C74" s="47"/>
      <c r="D74" s="47"/>
      <c r="E74" s="47"/>
      <c r="F74" s="47"/>
      <c r="G74" s="47"/>
      <c r="H74" s="47"/>
      <c r="I74" s="47"/>
      <c r="J74" s="47"/>
      <c r="K74" s="47"/>
    </row>
    <row r="75" spans="1:13" ht="14.4" customHeight="1" x14ac:dyDescent="0.3">
      <c r="A75" s="48" t="s">
        <v>26</v>
      </c>
      <c r="B75" s="48"/>
      <c r="C75" s="48"/>
      <c r="D75" s="48"/>
      <c r="E75" s="48"/>
      <c r="F75" s="48"/>
      <c r="G75" s="48"/>
      <c r="H75" s="48"/>
      <c r="I75" s="48"/>
      <c r="J75" s="48"/>
      <c r="K75" s="48"/>
    </row>
    <row r="76" spans="1:13" ht="9" customHeight="1" x14ac:dyDescent="0.3">
      <c r="A76" s="51" t="s">
        <v>28</v>
      </c>
      <c r="B76" s="42"/>
      <c r="C76" s="42"/>
      <c r="D76" s="42"/>
      <c r="E76" s="42"/>
      <c r="F76" s="42"/>
      <c r="G76" s="42"/>
      <c r="H76" s="42"/>
      <c r="I76" s="42"/>
      <c r="J76" s="42"/>
    </row>
    <row r="77" spans="1:13" x14ac:dyDescent="0.3">
      <c r="A77" s="49" t="s">
        <v>27</v>
      </c>
      <c r="B77" s="49"/>
      <c r="C77" s="49"/>
      <c r="D77" s="49"/>
      <c r="E77" s="49"/>
      <c r="F77" s="49"/>
      <c r="G77" s="49"/>
      <c r="H77" s="49"/>
      <c r="I77" s="49"/>
      <c r="J77" s="49"/>
      <c r="K77" s="49"/>
      <c r="L77" s="50"/>
      <c r="M77" s="50"/>
    </row>
    <row r="78" spans="1:13" x14ac:dyDescent="0.3">
      <c r="A78" s="42"/>
      <c r="B78" s="42"/>
      <c r="C78" s="42"/>
      <c r="D78" s="42"/>
      <c r="E78" s="42"/>
      <c r="F78" s="42"/>
      <c r="G78" s="42"/>
      <c r="H78" s="42"/>
      <c r="I78" s="42"/>
      <c r="J78" s="42"/>
    </row>
    <row r="79" spans="1:13" x14ac:dyDescent="0.3">
      <c r="A79" s="42"/>
      <c r="B79" s="42"/>
      <c r="C79" s="42"/>
      <c r="D79" s="42"/>
      <c r="E79" s="42"/>
      <c r="F79" s="42"/>
      <c r="G79" s="42"/>
      <c r="H79" s="42"/>
      <c r="I79" s="42"/>
      <c r="J79" s="42"/>
    </row>
    <row r="80" spans="1:13" x14ac:dyDescent="0.3">
      <c r="A80" s="42"/>
      <c r="B80" s="42"/>
      <c r="C80" s="42"/>
      <c r="D80" s="42"/>
      <c r="E80" s="42"/>
      <c r="F80" s="42"/>
      <c r="G80" s="42"/>
      <c r="H80" s="42"/>
      <c r="I80" s="42"/>
      <c r="J80" s="42"/>
    </row>
    <row r="81" spans="1:10" x14ac:dyDescent="0.3">
      <c r="A81" s="42"/>
      <c r="B81" s="42"/>
      <c r="C81" s="42"/>
      <c r="D81" s="42"/>
      <c r="E81" s="42"/>
      <c r="F81" s="42"/>
      <c r="G81" s="42"/>
      <c r="H81" s="42"/>
      <c r="I81" s="42"/>
      <c r="J81" s="42"/>
    </row>
    <row r="82" spans="1:10" x14ac:dyDescent="0.3">
      <c r="A82" s="42"/>
      <c r="B82" s="42"/>
      <c r="C82" s="42"/>
      <c r="D82" s="42"/>
      <c r="E82" s="42"/>
      <c r="F82" s="42"/>
      <c r="G82" s="42"/>
      <c r="H82" s="42"/>
      <c r="I82" s="42"/>
      <c r="J82" s="42"/>
    </row>
    <row r="83" spans="1:10" x14ac:dyDescent="0.3">
      <c r="A83" s="42"/>
      <c r="B83" s="42"/>
      <c r="C83" s="42"/>
      <c r="D83" s="42"/>
      <c r="E83" s="42"/>
      <c r="F83" s="42"/>
      <c r="G83" s="42"/>
      <c r="H83" s="42"/>
      <c r="I83" s="42"/>
      <c r="J83" s="42"/>
    </row>
  </sheetData>
  <mergeCells count="8">
    <mergeCell ref="A75:K75"/>
    <mergeCell ref="A77:K77"/>
    <mergeCell ref="A1:I1"/>
    <mergeCell ref="A69:K69"/>
    <mergeCell ref="A71:K71"/>
    <mergeCell ref="A72:K72"/>
    <mergeCell ref="A73:K73"/>
    <mergeCell ref="A74:K74"/>
  </mergeCells>
  <dataValidations count="1">
    <dataValidation type="whole" allowBlank="1" showInputMessage="1" showErrorMessage="1" sqref="E15:E66" xr:uid="{ADF1DF44-B2DC-4E69-A981-72C63A3E110D}">
      <formula1>1</formula1>
      <formula2>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TTD 26</vt:lpstr>
      <vt:lpstr>TPD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Venable, Toby Brooke</dc:creator>
  <cp:lastModifiedBy>Venable, Toby Brooke</cp:lastModifiedBy>
  <dcterms:created xsi:type="dcterms:W3CDTF">2026-01-12T20:46:49Z</dcterms:created>
  <dcterms:modified xsi:type="dcterms:W3CDTF">2026-01-12T20:56:02Z</dcterms:modified>
</cp:coreProperties>
</file>